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3"/>
  </bookViews>
  <sheets>
    <sheet name="Arkusz7" sheetId="1" r:id="rId1"/>
    <sheet name="Arkusz10" sheetId="2" r:id="rId2"/>
    <sheet name="Arkusz5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<sst xmlns="http://schemas.openxmlformats.org/spreadsheetml/2006/main" count="142" uniqueCount="89">
  <si>
    <t>Załącznik Nr 1 do Uchwały Rady Gminy Gostynin                                       Nr 164/XIX/2012 z dnia 30 kwietnia 2012r.</t>
  </si>
  <si>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</si>
  <si>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</si>
  <si>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</si>
  <si>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</si>
  <si>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</si>
  <si>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</si>
  <si>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</si>
  <si>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</si>
  <si>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</si>
  <si>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</si>
  <si>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</si>
  <si>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</si>
  <si>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</si>
  <si>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Transport i łączność</t>
  </si>
  <si>
    <t>Dotacje celowe otrzymane z budżetu państwa na realizację własnych zadań bieżących gmin (związków gmin</t>
  </si>
  <si>
    <t>Dochody od osób prawnych, od osób fizycznych i od innych jednostek nieposiadających osobowości prawnej oraz wydatki związane z ich poborem</t>
  </si>
  <si>
    <t>Podatek dochodowy od osób fizycznych</t>
  </si>
  <si>
    <t>Różne rozliczenia</t>
  </si>
  <si>
    <t>Subwencje ogólne z budżetu państwa</t>
  </si>
  <si>
    <t>Oświata i wychowanie</t>
  </si>
  <si>
    <t>Środki na dofinansowanie własnych zadań bieżących gmin (związków gmin), powiatów (związków powiatów), samorządów województw, pozyskane z innych źródeł</t>
  </si>
  <si>
    <t>Pomoc społeczna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</si>
  <si>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</si>
  <si>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</si>
  <si>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Pozostałe zadania w zakresie polityki społecznej</t>
  </si>
  <si>
    <t>Dotacje celowe w ramach programów finansowanych z udziałem środków europejskich oraz środków o których mowa w art. 5 ust.1 pkt 3 oraz ust. 3 pkt 5 i 6 ustawy, lub płatności w ramach w ramach budżetu środków europejskich</t>
  </si>
  <si>
    <t>Edukacyjna opieka wychowawcza</t>
  </si>
  <si>
    <t>Dochody ogółem</t>
  </si>
  <si>
    <t>Załącznik Nr 2 do Uchwały Rady Gminy Gostynin</t>
  </si>
  <si>
    <t>Nr 164/XIX/2012 z dnia 30 kwietnia 2012r.</t>
  </si>
  <si>
    <r>
      <t xml:space="preserve">                                          </t>
    </r>
    <r>
      <rPr>
        <b/>
        <sz val="8"/>
        <color indexed="8"/>
        <rFont val="Times New Roman1"/>
        <family val="0"/>
      </rPr>
      <t>WYDATKI</t>
    </r>
  </si>
  <si>
    <t>Planowane wydatki na 2012r.</t>
  </si>
  <si>
    <t>Rozdział</t>
  </si>
  <si>
    <t>Nazwa działu i rozdziału</t>
  </si>
  <si>
    <t xml:space="preserve"> Po zmianie</t>
  </si>
  <si>
    <t>Drogi publiczne gminne</t>
  </si>
  <si>
    <t>Usuwanie skutków klęsk żywiołowych</t>
  </si>
  <si>
    <t>Działalność usługowa</t>
  </si>
  <si>
    <t>Plany zagospodarowania przestrzennego</t>
  </si>
  <si>
    <t>Szkoły podstawowe</t>
  </si>
  <si>
    <t>Gimnazja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</si>
  <si>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</si>
  <si>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</si>
  <si>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</si>
  <si>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Ośrodki pomocy społecznej</t>
  </si>
  <si>
    <t>Pozostała działalność</t>
  </si>
  <si>
    <t>Pomoc materialna dla uczniów</t>
  </si>
  <si>
    <t>Gospodarka komunalna i ochrona środowiska</t>
  </si>
  <si>
    <t>Oczyszczalnie miast i wsi</t>
  </si>
  <si>
    <t>Wydatki ogółem</t>
  </si>
  <si>
    <t>Załącznik Nr 2a do Uchwały Rady Gminy Gostynin                Nr 164/XIX/2012  z dnia 30 kwietnia 2012r.</t>
  </si>
  <si>
    <t xml:space="preserve"> </t>
  </si>
  <si>
    <t>WYDATKI BIEŻĄCE</t>
  </si>
  <si>
    <t>Nazwa działu i rozdz.</t>
  </si>
  <si>
    <t>Wydatki jednostek budżetowych</t>
  </si>
  <si>
    <t>Dotacje na zadania bieżące</t>
  </si>
  <si>
    <t>Świadczenia na rzecz osób fizycznych</t>
  </si>
  <si>
    <t>Na programy z udziałem środków, o których mowa w art. 5 ust. 1</t>
  </si>
  <si>
    <t>Wypłaty z tytułu poręczeń i gwarancji</t>
  </si>
  <si>
    <t>Obsługa długu</t>
  </si>
  <si>
    <t>na wynagrodzenia i składki od nich naliczane</t>
  </si>
  <si>
    <t>związane z realizacją zadań statutowych</t>
  </si>
  <si>
    <t>Oczyszczanie miast i wsi</t>
  </si>
  <si>
    <t>Ogółem wydatki</t>
  </si>
  <si>
    <t xml:space="preserve">                    Załącznik nr 3 do Uchwały Rady Gminy Gostynin</t>
  </si>
  <si>
    <t xml:space="preserve">     N r 164/XIX/2012 z dnia 30 kwietnia  2012r.</t>
  </si>
  <si>
    <t>Dochody i wydatki związane z realizacją zadań z zakresu administracji rządowej i innych zleconych odrębnymi ustawami</t>
  </si>
  <si>
    <t>Nazwa zadania</t>
  </si>
  <si>
    <t>Dotacje</t>
  </si>
  <si>
    <t xml:space="preserve">Wydatki
</t>
  </si>
  <si>
    <t>z tego:</t>
  </si>
  <si>
    <t>wydatki bieżące</t>
  </si>
  <si>
    <t>wydatki majątkowe</t>
  </si>
  <si>
    <t>O10</t>
  </si>
  <si>
    <t>O1095</t>
  </si>
  <si>
    <t>RAZEM O10</t>
  </si>
  <si>
    <t>Urzędy wojewódzkie - finansowanie zadań zleconych do wykonanie gminie z administracji rządowej- wypłata
wynagrodzeń osobowych, składek ZUS i Funduszu
Pracy</t>
  </si>
  <si>
    <t xml:space="preserve">  RAZEM 750</t>
  </si>
  <si>
    <t>Urzędy naczelnych organów władzy państwowej, kontroli i ochrony prawa – prowadzenie i aktualizacja stałego rejestru wyborców</t>
  </si>
  <si>
    <t>RAZEM 751</t>
  </si>
  <si>
    <t>Obrona cywilna - zakup map do planów obrony cywilnej, spraw obronnych i zarządzania kryzysowego</t>
  </si>
  <si>
    <t>RAZEM 754</t>
  </si>
  <si>
    <t>Świadczenia rodzinne,świadczenia z funduszu alimentacyjnego oraz składki za ubezpieczenia emerytalne i rentowe z ubezpieczenia społecznego</t>
  </si>
  <si>
    <t>Razem 85212</t>
  </si>
  <si>
    <t>Składki na ubezpieczenia zdrowotne opłacane za osoby pobierające niektóre świadczenia z pomocy społecznej</t>
  </si>
  <si>
    <t>Razem 85213</t>
  </si>
  <si>
    <t>Razem 85295</t>
  </si>
  <si>
    <t>RAZEM 852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</si>
</sst>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 #,##0.00&quot; zł &quot;;\-#,##0.00&quot; zł &quot;;&quot; -&quot;#&quot; zł &quot;;@\ "/>
    <numFmt numFmtId="166" formatCode="#,##0.00&quot; zł &quot;;\-#,##0.00&quot; zł &quot;;&quot; -&quot;#&quot; zł &quot;;@\ "/>
    <numFmt numFmtId="167" formatCode="00"/>
    <numFmt numFmtId="168" formatCode="#,##0.00"/>
    <numFmt numFmtId="169" formatCode="#,##0"/>
    <numFmt numFmtId="170" formatCode="D/MM/YYYY"/>
  </numFmts>
  <fonts count="46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8"/>
      <name val="Times New Roman1"/>
      <family val="0"/>
    </font>
    <font>
      <b/>
      <sz val="8"/>
      <color indexed="8"/>
      <name val="Times New Roman1"/>
      <family val="0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color indexed="8"/>
      <name val="Times New Roman1"/>
      <family val="0"/>
    </font>
    <font>
      <sz val="7"/>
      <color indexed="8"/>
      <name val="Times New Roman1"/>
      <family val="0"/>
    </font>
    <font>
      <b/>
      <sz val="7"/>
      <color indexed="8"/>
      <name val="Times New Roman1"/>
      <family val="0"/>
    </font>
    <font>
      <b/>
      <sz val="10"/>
      <color indexed="8"/>
      <name val="Times New Roman1"/>
      <family val="0"/>
    </font>
    <font>
      <b/>
      <sz val="7"/>
      <color indexed="8"/>
      <name val="Arial1"/>
      <family val="0"/>
    </font>
    <font>
      <sz val="7"/>
      <color indexed="8"/>
      <name val="Arial1"/>
      <family val="0"/>
    </font>
    <font>
      <i/>
      <sz val="7"/>
      <color indexed="8"/>
      <name val="Times New Roman1"/>
      <family val="0"/>
    </font>
    <font>
      <b/>
      <u val="single"/>
      <sz val="7"/>
      <color indexed="8"/>
      <name val="Times New Roman1"/>
      <family val="0"/>
    </font>
    <font>
      <sz val="10"/>
      <color indexed="8"/>
      <name val="Times New Roman1"/>
      <family val="0"/>
    </font>
    <font>
      <sz val="9"/>
      <color indexed="8"/>
      <name val="Times New Roman1"/>
      <family val="0"/>
    </font>
    <font>
      <b/>
      <sz val="12"/>
      <color indexed="8"/>
      <name val="Times New Roman1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9"/>
      <name val="Times New Roman"/>
      <family val="1"/>
    </font>
    <font>
      <b/>
      <u val="single"/>
      <sz val="8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11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0" borderId="0" applyNumberFormat="0" applyBorder="0" applyAlignment="0" applyProtection="0"/>
    <xf numFmtId="164" fontId="3" fillId="15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16" borderId="0" applyNumberFormat="0" applyBorder="0" applyAlignment="0" applyProtection="0"/>
    <xf numFmtId="164" fontId="7" fillId="0" borderId="3" applyNumberFormat="0" applyFill="0" applyAlignment="0" applyProtection="0"/>
    <xf numFmtId="164" fontId="8" fillId="17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0" borderId="0" applyBorder="0" applyProtection="0">
      <alignment/>
    </xf>
    <xf numFmtId="164" fontId="14" fillId="0" borderId="0" applyBorder="0" applyProtection="0">
      <alignment/>
    </xf>
    <xf numFmtId="164" fontId="14" fillId="0" borderId="0" applyBorder="0" applyProtection="0">
      <alignment/>
    </xf>
    <xf numFmtId="164" fontId="14" fillId="0" borderId="0" applyBorder="0" applyProtection="0">
      <alignment/>
    </xf>
    <xf numFmtId="164" fontId="14" fillId="0" borderId="0" applyBorder="0" applyProtection="0">
      <alignment/>
    </xf>
    <xf numFmtId="164" fontId="14" fillId="0" borderId="0" applyBorder="0" applyProtection="0">
      <alignment/>
    </xf>
    <xf numFmtId="164" fontId="14" fillId="0" borderId="0" applyBorder="0" applyProtection="0">
      <alignment/>
    </xf>
    <xf numFmtId="164" fontId="15" fillId="2" borderId="1" applyNumberFormat="0" applyAlignment="0" applyProtection="0"/>
    <xf numFmtId="164" fontId="16" fillId="0" borderId="8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5" fontId="13" fillId="0" borderId="0" applyBorder="0" applyProtection="0">
      <alignment/>
    </xf>
    <xf numFmtId="166" fontId="13" fillId="0" borderId="0" applyBorder="0" applyProtection="0">
      <alignment/>
    </xf>
    <xf numFmtId="167" fontId="14" fillId="0" borderId="0" applyBorder="0" applyProtection="0">
      <alignment/>
    </xf>
    <xf numFmtId="164" fontId="20" fillId="18" borderId="0" applyNumberFormat="0" applyBorder="0" applyAlignment="0" applyProtection="0"/>
  </cellStyleXfs>
  <cellXfs count="117">
    <xf numFmtId="164" fontId="0" fillId="0" borderId="0" xfId="0" applyAlignment="1">
      <alignment/>
    </xf>
    <xf numFmtId="164" fontId="21" fillId="0" borderId="0" xfId="57" applyNumberFormat="1" applyFont="1" applyFill="1" applyBorder="1" applyAlignment="1" applyProtection="1">
      <alignment/>
      <protection/>
    </xf>
    <xf numFmtId="164" fontId="22" fillId="0" borderId="0" xfId="57" applyNumberFormat="1" applyFont="1" applyFill="1" applyBorder="1" applyAlignment="1" applyProtection="1">
      <alignment horizontal="center"/>
      <protection/>
    </xf>
    <xf numFmtId="164" fontId="21" fillId="0" borderId="0" xfId="59" applyNumberFormat="1" applyFont="1" applyFill="1" applyBorder="1" applyAlignment="1" applyProtection="1">
      <alignment/>
      <protection/>
    </xf>
    <xf numFmtId="164" fontId="21" fillId="0" borderId="0" xfId="59" applyNumberFormat="1" applyFont="1" applyFill="1" applyBorder="1" applyAlignment="1" applyProtection="1">
      <alignment wrapText="1"/>
      <protection/>
    </xf>
    <xf numFmtId="164" fontId="22" fillId="0" borderId="0" xfId="57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>
      <alignment/>
    </xf>
    <xf numFmtId="164" fontId="23" fillId="2" borderId="10" xfId="57" applyNumberFormat="1" applyFont="1" applyFill="1" applyBorder="1" applyAlignment="1" applyProtection="1">
      <alignment horizontal="center" vertical="center"/>
      <protection/>
    </xf>
    <xf numFmtId="164" fontId="23" fillId="2" borderId="10" xfId="57" applyNumberFormat="1" applyFont="1" applyFill="1" applyBorder="1" applyAlignment="1" applyProtection="1">
      <alignment horizontal="center" vertical="center" wrapText="1"/>
      <protection/>
    </xf>
    <xf numFmtId="164" fontId="23" fillId="0" borderId="10" xfId="57" applyNumberFormat="1" applyFont="1" applyFill="1" applyBorder="1" applyAlignment="1" applyProtection="1">
      <alignment horizontal="center" vertical="center"/>
      <protection/>
    </xf>
    <xf numFmtId="164" fontId="21" fillId="0" borderId="0" xfId="57" applyNumberFormat="1" applyFont="1" applyFill="1" applyBorder="1" applyAlignment="1" applyProtection="1">
      <alignment horizontal="center" vertical="center"/>
      <protection/>
    </xf>
    <xf numFmtId="168" fontId="23" fillId="2" borderId="10" xfId="57" applyNumberFormat="1" applyFont="1" applyFill="1" applyBorder="1" applyAlignment="1" applyProtection="1">
      <alignment horizontal="center" vertical="center"/>
      <protection/>
    </xf>
    <xf numFmtId="164" fontId="24" fillId="0" borderId="10" xfId="57" applyNumberFormat="1" applyFont="1" applyFill="1" applyBorder="1" applyAlignment="1" applyProtection="1">
      <alignment horizontal="left" vertical="center" wrapText="1"/>
      <protection/>
    </xf>
    <xf numFmtId="168" fontId="24" fillId="0" borderId="10" xfId="57" applyNumberFormat="1" applyFont="1" applyFill="1" applyBorder="1" applyAlignment="1" applyProtection="1">
      <alignment horizontal="center" vertical="center"/>
      <protection/>
    </xf>
    <xf numFmtId="164" fontId="23" fillId="2" borderId="10" xfId="57" applyNumberFormat="1" applyFont="1" applyFill="1" applyBorder="1" applyAlignment="1" applyProtection="1">
      <alignment horizontal="left" vertical="center" wrapText="1"/>
      <protection/>
    </xf>
    <xf numFmtId="168" fontId="24" fillId="2" borderId="10" xfId="57" applyNumberFormat="1" applyFont="1" applyFill="1" applyBorder="1" applyAlignment="1" applyProtection="1">
      <alignment horizontal="center" vertical="center"/>
      <protection/>
    </xf>
    <xf numFmtId="168" fontId="23" fillId="2" borderId="10" xfId="57" applyNumberFormat="1" applyFont="1" applyFill="1" applyBorder="1" applyAlignment="1" applyProtection="1">
      <alignment horizontal="right" vertical="center"/>
      <protection/>
    </xf>
    <xf numFmtId="168" fontId="25" fillId="2" borderId="10" xfId="0" applyNumberFormat="1" applyFont="1" applyFill="1" applyBorder="1" applyAlignment="1">
      <alignment horizontal="right" vertical="center"/>
    </xf>
    <xf numFmtId="164" fontId="26" fillId="0" borderId="10" xfId="0" applyFont="1" applyBorder="1" applyAlignment="1">
      <alignment vertical="center" wrapText="1"/>
    </xf>
    <xf numFmtId="168" fontId="24" fillId="0" borderId="10" xfId="57" applyNumberFormat="1" applyFont="1" applyFill="1" applyBorder="1" applyAlignment="1" applyProtection="1">
      <alignment horizontal="right" vertical="center"/>
      <protection/>
    </xf>
    <xf numFmtId="164" fontId="27" fillId="2" borderId="10" xfId="0" applyFont="1" applyFill="1" applyBorder="1" applyAlignment="1">
      <alignment vertical="center" wrapText="1"/>
    </xf>
    <xf numFmtId="168" fontId="23" fillId="2" borderId="10" xfId="57" applyNumberFormat="1" applyFont="1" applyFill="1" applyBorder="1" applyAlignment="1" applyProtection="1">
      <alignment vertical="center"/>
      <protection/>
    </xf>
    <xf numFmtId="168" fontId="24" fillId="2" borderId="10" xfId="57" applyNumberFormat="1" applyFont="1" applyFill="1" applyBorder="1" applyAlignment="1" applyProtection="1">
      <alignment horizontal="right" vertical="center"/>
      <protection/>
    </xf>
    <xf numFmtId="164" fontId="0" fillId="2" borderId="10" xfId="0" applyNumberFormat="1" applyFill="1" applyBorder="1" applyAlignment="1">
      <alignment/>
    </xf>
    <xf numFmtId="164" fontId="23" fillId="2" borderId="10" xfId="57" applyNumberFormat="1" applyFont="1" applyFill="1" applyBorder="1" applyAlignment="1" applyProtection="1">
      <alignment horizontal="right" vertical="center" wrapText="1"/>
      <protection/>
    </xf>
    <xf numFmtId="168" fontId="23" fillId="2" borderId="10" xfId="57" applyNumberFormat="1" applyFont="1" applyFill="1" applyBorder="1" applyAlignment="1" applyProtection="1">
      <alignment horizontal="right" vertical="center"/>
      <protection/>
    </xf>
    <xf numFmtId="168" fontId="23" fillId="2" borderId="10" xfId="57" applyNumberFormat="1" applyFont="1" applyFill="1" applyBorder="1" applyAlignment="1" applyProtection="1">
      <alignment/>
      <protection/>
    </xf>
    <xf numFmtId="164" fontId="21" fillId="0" borderId="0" xfId="57" applyNumberFormat="1" applyFont="1" applyFill="1" applyBorder="1" applyAlignment="1" applyProtection="1">
      <alignment vertical="center"/>
      <protection/>
    </xf>
    <xf numFmtId="164" fontId="21" fillId="0" borderId="0" xfId="59" applyNumberFormat="1" applyFont="1" applyFill="1" applyBorder="1" applyAlignment="1" applyProtection="1">
      <alignment horizontal="right"/>
      <protection/>
    </xf>
    <xf numFmtId="164" fontId="22" fillId="2" borderId="10" xfId="57" applyNumberFormat="1" applyFont="1" applyFill="1" applyBorder="1" applyAlignment="1" applyProtection="1">
      <alignment horizontal="center" vertical="center"/>
      <protection/>
    </xf>
    <xf numFmtId="164" fontId="22" fillId="2" borderId="10" xfId="57" applyNumberFormat="1" applyFont="1" applyFill="1" applyBorder="1" applyAlignment="1" applyProtection="1">
      <alignment horizontal="center" vertical="center" wrapText="1"/>
      <protection/>
    </xf>
    <xf numFmtId="164" fontId="22" fillId="0" borderId="10" xfId="57" applyNumberFormat="1" applyFont="1" applyFill="1" applyBorder="1" applyAlignment="1" applyProtection="1">
      <alignment horizontal="center" vertical="center"/>
      <protection/>
    </xf>
    <xf numFmtId="168" fontId="22" fillId="2" borderId="10" xfId="57" applyNumberFormat="1" applyFont="1" applyFill="1" applyBorder="1" applyAlignment="1" applyProtection="1">
      <alignment horizontal="right" vertical="center"/>
      <protection/>
    </xf>
    <xf numFmtId="164" fontId="21" fillId="0" borderId="10" xfId="57" applyNumberFormat="1" applyFont="1" applyFill="1" applyBorder="1" applyAlignment="1" applyProtection="1">
      <alignment horizontal="center" vertical="center"/>
      <protection/>
    </xf>
    <xf numFmtId="168" fontId="21" fillId="0" borderId="10" xfId="57" applyNumberFormat="1" applyFont="1" applyFill="1" applyBorder="1" applyAlignment="1" applyProtection="1">
      <alignment horizontal="right" vertical="center"/>
      <protection/>
    </xf>
    <xf numFmtId="164" fontId="28" fillId="2" borderId="10" xfId="0" applyNumberFormat="1" applyFont="1" applyFill="1" applyBorder="1" applyAlignment="1">
      <alignment horizontal="center" vertical="center"/>
    </xf>
    <xf numFmtId="164" fontId="28" fillId="2" borderId="10" xfId="57" applyNumberFormat="1" applyFont="1" applyFill="1" applyBorder="1" applyAlignment="1" applyProtection="1">
      <alignment horizontal="center" vertical="center" wrapText="1"/>
      <protection/>
    </xf>
    <xf numFmtId="168" fontId="28" fillId="2" borderId="10" xfId="57" applyNumberFormat="1" applyFont="1" applyFill="1" applyBorder="1" applyAlignment="1" applyProtection="1">
      <alignment horizontal="right" vertical="center"/>
      <protection/>
    </xf>
    <xf numFmtId="164" fontId="28" fillId="19" borderId="10" xfId="0" applyNumberFormat="1" applyFont="1" applyFill="1" applyBorder="1" applyAlignment="1">
      <alignment horizontal="center" vertical="center"/>
    </xf>
    <xf numFmtId="164" fontId="29" fillId="19" borderId="10" xfId="57" applyNumberFormat="1" applyFont="1" applyFill="1" applyBorder="1" applyAlignment="1" applyProtection="1">
      <alignment horizontal="center" vertical="center" wrapText="1"/>
      <protection/>
    </xf>
    <xf numFmtId="168" fontId="29" fillId="19" borderId="10" xfId="57" applyNumberFormat="1" applyFont="1" applyFill="1" applyBorder="1" applyAlignment="1" applyProtection="1">
      <alignment horizontal="right" vertical="center"/>
      <protection/>
    </xf>
    <xf numFmtId="168" fontId="29" fillId="19" borderId="10" xfId="57" applyNumberFormat="1" applyFont="1" applyFill="1" applyBorder="1" applyAlignment="1" applyProtection="1">
      <alignment vertical="center"/>
      <protection/>
    </xf>
    <xf numFmtId="168" fontId="28" fillId="2" borderId="10" xfId="57" applyNumberFormat="1" applyFont="1" applyFill="1" applyBorder="1" applyAlignment="1" applyProtection="1">
      <alignment vertical="center"/>
      <protection/>
    </xf>
    <xf numFmtId="164" fontId="28" fillId="6" borderId="10" xfId="0" applyNumberFormat="1" applyFont="1" applyFill="1" applyBorder="1" applyAlignment="1">
      <alignment horizontal="center" vertical="center"/>
    </xf>
    <xf numFmtId="168" fontId="28" fillId="6" borderId="10" xfId="57" applyNumberFormat="1" applyFont="1" applyFill="1" applyBorder="1" applyAlignment="1" applyProtection="1">
      <alignment vertical="center"/>
      <protection/>
    </xf>
    <xf numFmtId="168" fontId="22" fillId="6" borderId="10" xfId="59" applyNumberFormat="1" applyFont="1" applyFill="1" applyBorder="1" applyAlignment="1" applyProtection="1">
      <alignment/>
      <protection/>
    </xf>
    <xf numFmtId="169" fontId="21" fillId="0" borderId="0" xfId="59" applyNumberFormat="1" applyFont="1" applyFill="1" applyBorder="1" applyAlignment="1" applyProtection="1">
      <alignment/>
      <protection/>
    </xf>
    <xf numFmtId="170" fontId="30" fillId="0" borderId="0" xfId="57" applyNumberFormat="1" applyFont="1" applyFill="1" applyBorder="1" applyAlignment="1" applyProtection="1">
      <alignment horizontal="left"/>
      <protection/>
    </xf>
    <xf numFmtId="170" fontId="21" fillId="0" borderId="0" xfId="57" applyNumberFormat="1" applyFont="1" applyFill="1" applyBorder="1" applyAlignment="1" applyProtection="1">
      <alignment horizontal="left"/>
      <protection/>
    </xf>
    <xf numFmtId="164" fontId="31" fillId="0" borderId="0" xfId="56" applyNumberFormat="1" applyFont="1" applyFill="1" applyBorder="1" applyAlignment="1" applyProtection="1">
      <alignment vertical="center"/>
      <protection/>
    </xf>
    <xf numFmtId="164" fontId="31" fillId="0" borderId="0" xfId="56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4" fontId="32" fillId="0" borderId="0" xfId="56" applyNumberFormat="1" applyFont="1" applyFill="1" applyBorder="1" applyAlignment="1" applyProtection="1">
      <alignment vertical="center"/>
      <protection/>
    </xf>
    <xf numFmtId="169" fontId="31" fillId="0" borderId="0" xfId="60" applyNumberFormat="1" applyFont="1" applyFill="1" applyBorder="1" applyAlignment="1" applyProtection="1">
      <alignment vertical="center" wrapText="1"/>
      <protection/>
    </xf>
    <xf numFmtId="164" fontId="31" fillId="0" borderId="0" xfId="60" applyNumberFormat="1" applyFont="1" applyFill="1" applyBorder="1" applyAlignment="1" applyProtection="1">
      <alignment vertical="center"/>
      <protection/>
    </xf>
    <xf numFmtId="164" fontId="32" fillId="0" borderId="0" xfId="60" applyNumberFormat="1" applyFont="1" applyFill="1" applyBorder="1" applyAlignment="1" applyProtection="1">
      <alignment vertical="center"/>
      <protection/>
    </xf>
    <xf numFmtId="164" fontId="31" fillId="0" borderId="0" xfId="60" applyNumberFormat="1" applyFont="1" applyFill="1" applyBorder="1" applyAlignment="1" applyProtection="1">
      <alignment/>
      <protection/>
    </xf>
    <xf numFmtId="164" fontId="31" fillId="0" borderId="0" xfId="60" applyNumberFormat="1" applyFont="1" applyFill="1" applyBorder="1" applyAlignment="1" applyProtection="1">
      <alignment wrapText="1"/>
      <protection/>
    </xf>
    <xf numFmtId="164" fontId="31" fillId="0" borderId="0" xfId="56" applyNumberFormat="1" applyFont="1" applyFill="1" applyBorder="1" applyAlignment="1" applyProtection="1">
      <alignment horizontal="center" vertical="center"/>
      <protection/>
    </xf>
    <xf numFmtId="164" fontId="32" fillId="0" borderId="0" xfId="56" applyNumberFormat="1" applyFont="1" applyFill="1" applyBorder="1" applyAlignment="1" applyProtection="1">
      <alignment horizontal="center" vertical="center"/>
      <protection/>
    </xf>
    <xf numFmtId="164" fontId="33" fillId="0" borderId="0" xfId="56" applyNumberFormat="1" applyFont="1" applyFill="1" applyBorder="1" applyAlignment="1" applyProtection="1">
      <alignment horizontal="center" vertical="center"/>
      <protection/>
    </xf>
    <xf numFmtId="164" fontId="31" fillId="2" borderId="10" xfId="56" applyNumberFormat="1" applyFont="1" applyFill="1" applyBorder="1" applyAlignment="1" applyProtection="1">
      <alignment horizontal="center" vertical="center"/>
      <protection/>
    </xf>
    <xf numFmtId="164" fontId="31" fillId="2" borderId="10" xfId="56" applyNumberFormat="1" applyFont="1" applyFill="1" applyBorder="1" applyAlignment="1" applyProtection="1">
      <alignment horizontal="center" vertical="center" wrapText="1"/>
      <protection/>
    </xf>
    <xf numFmtId="164" fontId="31" fillId="2" borderId="10" xfId="56" applyNumberFormat="1" applyFont="1" applyFill="1" applyBorder="1" applyAlignment="1" applyProtection="1">
      <alignment vertical="center" wrapText="1"/>
      <protection/>
    </xf>
    <xf numFmtId="164" fontId="31" fillId="0" borderId="10" xfId="56" applyNumberFormat="1" applyFont="1" applyFill="1" applyBorder="1" applyAlignment="1" applyProtection="1">
      <alignment horizontal="center" vertical="center" wrapText="1"/>
      <protection/>
    </xf>
    <xf numFmtId="164" fontId="32" fillId="2" borderId="10" xfId="56" applyNumberFormat="1" applyFont="1" applyFill="1" applyBorder="1" applyAlignment="1" applyProtection="1">
      <alignment horizontal="center" vertical="center" wrapText="1"/>
      <protection/>
    </xf>
    <xf numFmtId="168" fontId="32" fillId="2" borderId="10" xfId="56" applyNumberFormat="1" applyFont="1" applyFill="1" applyBorder="1" applyAlignment="1" applyProtection="1">
      <alignment horizontal="right" vertical="center" wrapText="1"/>
      <protection/>
    </xf>
    <xf numFmtId="168" fontId="31" fillId="0" borderId="10" xfId="56" applyNumberFormat="1" applyFont="1" applyFill="1" applyBorder="1" applyAlignment="1" applyProtection="1">
      <alignment horizontal="right" vertical="center" wrapText="1"/>
      <protection/>
    </xf>
    <xf numFmtId="164" fontId="32" fillId="19" borderId="10" xfId="56" applyNumberFormat="1" applyFont="1" applyFill="1" applyBorder="1" applyAlignment="1" applyProtection="1">
      <alignment horizontal="center" vertical="center" wrapText="1"/>
      <protection/>
    </xf>
    <xf numFmtId="164" fontId="31" fillId="19" borderId="10" xfId="56" applyNumberFormat="1" applyFont="1" applyFill="1" applyBorder="1" applyAlignment="1" applyProtection="1">
      <alignment horizontal="center" vertical="center" wrapText="1"/>
      <protection/>
    </xf>
    <xf numFmtId="168" fontId="31" fillId="19" borderId="10" xfId="56" applyNumberFormat="1" applyFont="1" applyFill="1" applyBorder="1" applyAlignment="1" applyProtection="1">
      <alignment horizontal="right" vertical="center" wrapText="1"/>
      <protection/>
    </xf>
    <xf numFmtId="168" fontId="32" fillId="19" borderId="10" xfId="56" applyNumberFormat="1" applyFont="1" applyFill="1" applyBorder="1" applyAlignment="1" applyProtection="1">
      <alignment horizontal="right" vertical="center" wrapText="1"/>
      <protection/>
    </xf>
    <xf numFmtId="164" fontId="34" fillId="2" borderId="10" xfId="0" applyNumberFormat="1" applyFont="1" applyFill="1" applyBorder="1" applyAlignment="1">
      <alignment horizontal="right"/>
    </xf>
    <xf numFmtId="168" fontId="32" fillId="2" borderId="10" xfId="56" applyNumberFormat="1" applyFont="1" applyFill="1" applyBorder="1" applyAlignment="1" applyProtection="1">
      <alignment horizontal="right" vertical="center"/>
      <protection/>
    </xf>
    <xf numFmtId="164" fontId="35" fillId="0" borderId="0" xfId="0" applyNumberFormat="1" applyFont="1" applyAlignment="1">
      <alignment/>
    </xf>
    <xf numFmtId="164" fontId="36" fillId="0" borderId="0" xfId="56" applyNumberFormat="1" applyFont="1" applyFill="1" applyBorder="1" applyAlignment="1" applyProtection="1">
      <alignment vertical="center"/>
      <protection/>
    </xf>
    <xf numFmtId="168" fontId="32" fillId="0" borderId="0" xfId="56" applyNumberFormat="1" applyFont="1" applyFill="1" applyBorder="1" applyAlignment="1" applyProtection="1">
      <alignment/>
      <protection/>
    </xf>
    <xf numFmtId="164" fontId="31" fillId="0" borderId="0" xfId="59" applyNumberFormat="1" applyFont="1" applyFill="1" applyBorder="1" applyAlignment="1" applyProtection="1">
      <alignment vertical="center"/>
      <protection/>
    </xf>
    <xf numFmtId="168" fontId="37" fillId="0" borderId="0" xfId="60" applyNumberFormat="1" applyFont="1" applyFill="1" applyBorder="1" applyAlignment="1" applyProtection="1">
      <alignment vertical="center" wrapText="1"/>
      <protection/>
    </xf>
    <xf numFmtId="164" fontId="38" fillId="0" borderId="0" xfId="56" applyNumberFormat="1" applyFont="1" applyFill="1" applyBorder="1" applyAlignment="1" applyProtection="1">
      <alignment vertical="center"/>
      <protection/>
    </xf>
    <xf numFmtId="164" fontId="39" fillId="0" borderId="0" xfId="56" applyNumberFormat="1" applyFont="1" applyFill="1" applyBorder="1" applyAlignment="1" applyProtection="1">
      <alignment vertical="center"/>
      <protection/>
    </xf>
    <xf numFmtId="164" fontId="39" fillId="0" borderId="0" xfId="56" applyNumberFormat="1" applyFont="1" applyFill="1" applyBorder="1" applyAlignment="1" applyProtection="1">
      <alignment horizontal="right" vertical="center"/>
      <protection/>
    </xf>
    <xf numFmtId="164" fontId="40" fillId="0" borderId="0" xfId="56" applyNumberFormat="1" applyFont="1" applyFill="1" applyBorder="1" applyAlignment="1" applyProtection="1">
      <alignment horizontal="center" vertical="center" wrapText="1"/>
      <protection/>
    </xf>
    <xf numFmtId="164" fontId="40" fillId="0" borderId="11" xfId="56" applyNumberFormat="1" applyFont="1" applyFill="1" applyBorder="1" applyAlignment="1" applyProtection="1">
      <alignment horizontal="center" vertical="center" wrapText="1"/>
      <protection/>
    </xf>
    <xf numFmtId="164" fontId="41" fillId="11" borderId="10" xfId="56" applyNumberFormat="1" applyFont="1" applyFill="1" applyBorder="1" applyAlignment="1" applyProtection="1">
      <alignment horizontal="center" vertical="center"/>
      <protection/>
    </xf>
    <xf numFmtId="164" fontId="41" fillId="11" borderId="10" xfId="56" applyNumberFormat="1" applyFont="1" applyFill="1" applyBorder="1" applyAlignment="1" applyProtection="1">
      <alignment horizontal="center" vertical="center" wrapText="1"/>
      <protection/>
    </xf>
    <xf numFmtId="164" fontId="42" fillId="0" borderId="10" xfId="56" applyNumberFormat="1" applyFont="1" applyFill="1" applyBorder="1" applyAlignment="1" applyProtection="1">
      <alignment horizontal="center" vertical="center"/>
      <protection/>
    </xf>
    <xf numFmtId="164" fontId="41" fillId="0" borderId="10" xfId="56" applyNumberFormat="1" applyFont="1" applyFill="1" applyBorder="1" applyAlignment="1" applyProtection="1">
      <alignment horizontal="center" vertical="center"/>
      <protection/>
    </xf>
    <xf numFmtId="168" fontId="42" fillId="0" borderId="10" xfId="56" applyNumberFormat="1" applyFont="1" applyFill="1" applyBorder="1" applyAlignment="1" applyProtection="1">
      <alignment horizontal="right" vertical="center"/>
      <protection/>
    </xf>
    <xf numFmtId="164" fontId="43" fillId="4" borderId="10" xfId="56" applyNumberFormat="1" applyFont="1" applyFill="1" applyBorder="1" applyAlignment="1" applyProtection="1">
      <alignment horizontal="right" vertical="center"/>
      <protection/>
    </xf>
    <xf numFmtId="168" fontId="41" fillId="4" borderId="10" xfId="56" applyNumberFormat="1" applyFont="1" applyFill="1" applyBorder="1" applyAlignment="1" applyProtection="1">
      <alignment horizontal="right" vertical="center"/>
      <protection/>
    </xf>
    <xf numFmtId="164" fontId="44" fillId="0" borderId="10" xfId="0" applyFont="1" applyFill="1" applyBorder="1" applyAlignment="1">
      <alignment vertical="center" wrapText="1"/>
    </xf>
    <xf numFmtId="168" fontId="42" fillId="0" borderId="10" xfId="56" applyNumberFormat="1" applyFont="1" applyFill="1" applyBorder="1" applyAlignment="1" applyProtection="1">
      <alignment vertical="center"/>
      <protection/>
    </xf>
    <xf numFmtId="168" fontId="41" fillId="4" borderId="10" xfId="56" applyNumberFormat="1" applyFont="1" applyFill="1" applyBorder="1" applyAlignment="1" applyProtection="1">
      <alignment vertical="center"/>
      <protection/>
    </xf>
    <xf numFmtId="168" fontId="41" fillId="4" borderId="10" xfId="0" applyNumberFormat="1" applyFont="1" applyFill="1" applyBorder="1" applyAlignment="1">
      <alignment vertical="center"/>
    </xf>
    <xf numFmtId="164" fontId="41" fillId="0" borderId="10" xfId="56" applyNumberFormat="1" applyFont="1" applyFill="1" applyBorder="1" applyAlignment="1" applyProtection="1">
      <alignment horizontal="center" vertical="center" wrapText="1"/>
      <protection/>
    </xf>
    <xf numFmtId="168" fontId="42" fillId="0" borderId="10" xfId="56" applyNumberFormat="1" applyFont="1" applyFill="1" applyBorder="1" applyAlignment="1" applyProtection="1">
      <alignment vertical="center" wrapText="1"/>
      <protection/>
    </xf>
    <xf numFmtId="168" fontId="41" fillId="0" borderId="10" xfId="56" applyNumberFormat="1" applyFont="1" applyFill="1" applyBorder="1" applyAlignment="1" applyProtection="1">
      <alignment vertical="center"/>
      <protection/>
    </xf>
    <xf numFmtId="164" fontId="43" fillId="4" borderId="10" xfId="56" applyNumberFormat="1" applyFont="1" applyFill="1" applyBorder="1" applyAlignment="1" applyProtection="1">
      <alignment horizontal="right" vertical="center" wrapText="1"/>
      <protection/>
    </xf>
    <xf numFmtId="168" fontId="41" fillId="4" borderId="10" xfId="56" applyNumberFormat="1" applyFont="1" applyFill="1" applyBorder="1" applyAlignment="1" applyProtection="1">
      <alignment vertical="center" wrapText="1"/>
      <protection/>
    </xf>
    <xf numFmtId="164" fontId="43" fillId="4" borderId="10" xfId="0" applyNumberFormat="1" applyFont="1" applyFill="1" applyBorder="1" applyAlignment="1">
      <alignment horizontal="right"/>
    </xf>
    <xf numFmtId="164" fontId="28" fillId="0" borderId="10" xfId="56" applyNumberFormat="1" applyFont="1" applyFill="1" applyBorder="1" applyAlignment="1" applyProtection="1">
      <alignment horizontal="center" vertical="center" wrapText="1"/>
      <protection/>
    </xf>
    <xf numFmtId="164" fontId="26" fillId="0" borderId="10" xfId="0" applyFont="1" applyBorder="1" applyAlignment="1">
      <alignment vertical="top" wrapText="1"/>
    </xf>
    <xf numFmtId="168" fontId="29" fillId="0" borderId="10" xfId="56" applyNumberFormat="1" applyFont="1" applyFill="1" applyBorder="1" applyAlignment="1" applyProtection="1">
      <alignment vertical="center" wrapText="1"/>
      <protection/>
    </xf>
    <xf numFmtId="168" fontId="29" fillId="0" borderId="11" xfId="0" applyNumberFormat="1" applyFont="1" applyBorder="1" applyAlignment="1">
      <alignment vertical="center"/>
    </xf>
    <xf numFmtId="168" fontId="29" fillId="0" borderId="10" xfId="0" applyNumberFormat="1" applyFont="1" applyFill="1" applyBorder="1" applyAlignment="1">
      <alignment vertical="center"/>
    </xf>
    <xf numFmtId="164" fontId="45" fillId="0" borderId="10" xfId="56" applyNumberFormat="1" applyFont="1" applyFill="1" applyBorder="1" applyAlignment="1" applyProtection="1">
      <alignment horizontal="right" vertical="center" wrapText="1"/>
      <protection/>
    </xf>
    <xf numFmtId="168" fontId="28" fillId="0" borderId="10" xfId="56" applyNumberFormat="1" applyFont="1" applyFill="1" applyBorder="1" applyAlignment="1" applyProtection="1">
      <alignment vertical="center" wrapText="1"/>
      <protection/>
    </xf>
    <xf numFmtId="168" fontId="29" fillId="0" borderId="10" xfId="56" applyNumberFormat="1" applyFont="1" applyFill="1" applyBorder="1" applyAlignment="1" applyProtection="1">
      <alignment vertical="center"/>
      <protection/>
    </xf>
    <xf numFmtId="164" fontId="29" fillId="0" borderId="10" xfId="56" applyNumberFormat="1" applyFont="1" applyFill="1" applyBorder="1" applyAlignment="1" applyProtection="1">
      <alignment horizontal="left" vertical="center" wrapText="1"/>
      <protection/>
    </xf>
    <xf numFmtId="168" fontId="28" fillId="0" borderId="10" xfId="56" applyNumberFormat="1" applyFont="1" applyFill="1" applyBorder="1" applyAlignment="1" applyProtection="1">
      <alignment vertical="center"/>
      <protection/>
    </xf>
    <xf numFmtId="164" fontId="45" fillId="4" borderId="10" xfId="0" applyNumberFormat="1" applyFont="1" applyFill="1" applyBorder="1" applyAlignment="1">
      <alignment horizontal="right"/>
    </xf>
    <xf numFmtId="168" fontId="28" fillId="4" borderId="10" xfId="56" applyNumberFormat="1" applyFont="1" applyFill="1" applyBorder="1" applyAlignment="1" applyProtection="1">
      <alignment vertical="center" wrapText="1"/>
      <protection/>
    </xf>
    <xf numFmtId="168" fontId="28" fillId="4" borderId="10" xfId="56" applyNumberFormat="1" applyFont="1" applyFill="1" applyBorder="1" applyAlignment="1" applyProtection="1">
      <alignment vertical="center"/>
      <protection/>
    </xf>
    <xf numFmtId="164" fontId="45" fillId="20" borderId="10" xfId="56" applyNumberFormat="1" applyFont="1" applyFill="1" applyBorder="1" applyAlignment="1" applyProtection="1">
      <alignment horizontal="center" vertical="center"/>
      <protection/>
    </xf>
    <xf numFmtId="168" fontId="28" fillId="20" borderId="10" xfId="56" applyNumberFormat="1" applyFont="1" applyFill="1" applyBorder="1" applyAlignment="1" applyProtection="1">
      <alignment vertical="center"/>
      <protection/>
    </xf>
    <xf numFmtId="168" fontId="28" fillId="20" borderId="10" xfId="0" applyNumberFormat="1" applyFont="1" applyFill="1" applyBorder="1" applyAlignment="1">
      <alignment vertical="center"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Normalny 4" xfId="57"/>
    <cellStyle name="Normalny 4 2" xfId="58"/>
    <cellStyle name="Normalny_Arkusz1" xfId="59"/>
    <cellStyle name="Normalny_Arkusz3" xfId="60"/>
    <cellStyle name="Obliczenia" xfId="61"/>
    <cellStyle name="Suma" xfId="62"/>
    <cellStyle name="Tekst objaśnienia" xfId="63"/>
    <cellStyle name="Tekst ostrzeżenia" xfId="64"/>
    <cellStyle name="Tytuł" xfId="65"/>
    <cellStyle name="Uwaga" xfId="66"/>
    <cellStyle name="Walutowy 2" xfId="67"/>
    <cellStyle name="Walutowy 2 2" xfId="68"/>
    <cellStyle name="Walutowy 3" xfId="69"/>
    <cellStyle name="Złe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H1" sqref="H1"/>
    </sheetView>
  </sheetViews>
  <sheetFormatPr defaultColWidth="8" defaultRowHeight="11.25" customHeight="1"/>
  <cols>
    <col min="1" max="1" width="3.796875" style="1" customWidth="1"/>
    <col min="2" max="2" width="26.8984375" style="1" customWidth="1"/>
    <col min="3" max="3" width="7.8984375" style="1" customWidth="1"/>
    <col min="4" max="4" width="9.09765625" style="1" customWidth="1"/>
    <col min="5" max="5" width="7.8984375" style="1" customWidth="1"/>
    <col min="6" max="6" width="8.3984375" style="1" customWidth="1"/>
    <col min="7" max="7" width="8.296875" style="1" customWidth="1"/>
    <col min="8" max="8" width="11" style="1" customWidth="1"/>
    <col min="9" max="9" width="8" style="1" customWidth="1"/>
    <col min="10" max="10" width="8.8984375" style="1" customWidth="1"/>
    <col min="11" max="11" width="11.3984375" style="1" customWidth="1"/>
    <col min="12" max="13" width="8.3984375" style="1" customWidth="1"/>
    <col min="14" max="14" width="16.59765625" style="1" customWidth="1"/>
    <col min="15" max="255" width="8.3984375" style="1" customWidth="1"/>
    <col min="256" max="16384" width="8.296875" style="1" customWidth="1"/>
  </cols>
  <sheetData>
    <row r="1" spans="2:11" ht="15" customHeight="1">
      <c r="B1" s="2"/>
      <c r="C1" s="2"/>
      <c r="D1" s="2"/>
      <c r="E1" s="2"/>
      <c r="G1" s="3"/>
      <c r="H1" s="4" t="s">
        <v>0</v>
      </c>
      <c r="I1" s="4"/>
      <c r="J1" s="4"/>
      <c r="K1" s="4"/>
    </row>
    <row r="2" spans="2:11" ht="15" customHeight="1">
      <c r="B2" s="2"/>
      <c r="C2" s="2"/>
      <c r="D2" s="2"/>
      <c r="E2" s="2"/>
      <c r="G2" s="3"/>
      <c r="H2" s="4"/>
      <c r="I2" s="4"/>
      <c r="J2" s="4"/>
      <c r="K2" s="4"/>
    </row>
    <row r="3" spans="2:11" ht="15" customHeight="1">
      <c r="B3" s="2"/>
      <c r="C3" s="2"/>
      <c r="D3" s="2"/>
      <c r="E3" s="2"/>
      <c r="G3" s="3"/>
      <c r="H3" s="4"/>
      <c r="I3" s="4"/>
      <c r="J3" s="4"/>
      <c r="K3" s="4"/>
    </row>
    <row r="4" spans="2:5" ht="0.75" customHeight="1">
      <c r="B4" s="2"/>
      <c r="C4" s="2"/>
      <c r="D4" s="2"/>
      <c r="E4" s="2"/>
    </row>
    <row r="5" spans="2:5" ht="0.75" customHeight="1">
      <c r="B5" s="2"/>
      <c r="C5" s="2"/>
      <c r="D5" s="2"/>
      <c r="E5" s="2"/>
    </row>
    <row r="6" spans="2:5" ht="9" customHeight="1">
      <c r="B6" s="2"/>
      <c r="C6" s="2"/>
      <c r="D6" s="2"/>
      <c r="E6" s="2"/>
    </row>
    <row r="7" spans="2:5" ht="0.75" customHeight="1">
      <c r="B7" s="2"/>
      <c r="C7" s="2"/>
      <c r="D7" s="2"/>
      <c r="E7" s="2"/>
    </row>
    <row r="8" spans="2:5" ht="14.25" customHeight="1">
      <c r="B8" s="5" t="s">
        <v>1</v>
      </c>
      <c r="C8" s="5"/>
      <c r="D8" s="5"/>
      <c r="E8" s="2"/>
    </row>
    <row r="9" spans="3:5" ht="0.75" customHeight="1">
      <c r="C9" s="6"/>
      <c r="D9" s="6"/>
      <c r="E9" s="6"/>
    </row>
    <row r="10" spans="3:5" ht="9" customHeight="1">
      <c r="C10" s="5"/>
      <c r="D10" s="5"/>
      <c r="E10" s="5"/>
    </row>
    <row r="11" spans="1:11" ht="10.5" customHeight="1">
      <c r="A11" s="7" t="s">
        <v>2</v>
      </c>
      <c r="B11" s="7" t="s">
        <v>3</v>
      </c>
      <c r="C11" s="7" t="s">
        <v>4</v>
      </c>
      <c r="D11" s="7"/>
      <c r="E11" s="7"/>
      <c r="F11" s="7" t="s">
        <v>5</v>
      </c>
      <c r="G11" s="7"/>
      <c r="H11" s="7"/>
      <c r="I11" s="7"/>
      <c r="J11" s="7"/>
      <c r="K11" s="7"/>
    </row>
    <row r="12" spans="1:11" ht="12" customHeight="1">
      <c r="A12" s="7"/>
      <c r="B12" s="7"/>
      <c r="C12" s="7"/>
      <c r="D12" s="7"/>
      <c r="E12" s="7"/>
      <c r="F12" s="7" t="s">
        <v>6</v>
      </c>
      <c r="G12" s="7" t="s">
        <v>7</v>
      </c>
      <c r="H12" s="7"/>
      <c r="I12" s="7" t="s">
        <v>8</v>
      </c>
      <c r="J12" s="7" t="s">
        <v>7</v>
      </c>
      <c r="K12" s="7"/>
    </row>
    <row r="13" spans="1:11" ht="60" customHeight="1">
      <c r="A13" s="7"/>
      <c r="B13" s="7"/>
      <c r="C13" s="7"/>
      <c r="D13" s="7"/>
      <c r="E13" s="7"/>
      <c r="F13" s="7"/>
      <c r="G13" s="7" t="s">
        <v>9</v>
      </c>
      <c r="H13" s="8" t="s">
        <v>10</v>
      </c>
      <c r="I13" s="7"/>
      <c r="J13" s="7" t="s">
        <v>9</v>
      </c>
      <c r="K13" s="8" t="s">
        <v>10</v>
      </c>
    </row>
    <row r="14" spans="1:11" ht="17.25" customHeight="1">
      <c r="A14" s="7"/>
      <c r="B14" s="7"/>
      <c r="C14" s="8" t="s">
        <v>11</v>
      </c>
      <c r="D14" s="7" t="s">
        <v>12</v>
      </c>
      <c r="E14" s="8" t="s">
        <v>13</v>
      </c>
      <c r="F14" s="7"/>
      <c r="G14" s="7"/>
      <c r="H14" s="8"/>
      <c r="I14" s="7"/>
      <c r="J14" s="7"/>
      <c r="K14" s="8"/>
    </row>
    <row r="15" spans="1:11" s="10" customFormat="1" ht="12.75" customHeight="1">
      <c r="A15" s="9">
        <v>1</v>
      </c>
      <c r="B15" s="9">
        <v>2</v>
      </c>
      <c r="C15" s="9">
        <v>3</v>
      </c>
      <c r="D15" s="9"/>
      <c r="E15" s="9"/>
      <c r="F15" s="9">
        <v>4</v>
      </c>
      <c r="G15" s="9">
        <v>5</v>
      </c>
      <c r="H15" s="9">
        <v>6</v>
      </c>
      <c r="I15" s="9">
        <v>7</v>
      </c>
      <c r="J15" s="9">
        <v>8</v>
      </c>
      <c r="K15" s="9">
        <v>9</v>
      </c>
    </row>
    <row r="16" spans="1:11" s="10" customFormat="1" ht="12.75" customHeight="1">
      <c r="A16" s="7">
        <v>600</v>
      </c>
      <c r="B16" s="7" t="s">
        <v>14</v>
      </c>
      <c r="C16" s="11">
        <v>0</v>
      </c>
      <c r="D16" s="11">
        <v>130000</v>
      </c>
      <c r="E16" s="11">
        <f aca="true" t="shared" si="0" ref="E16:E24">SUM(C16:D16)</f>
        <v>130000</v>
      </c>
      <c r="F16" s="11">
        <v>130000</v>
      </c>
      <c r="G16" s="11">
        <v>130000</v>
      </c>
      <c r="H16" s="11"/>
      <c r="I16" s="11"/>
      <c r="J16" s="11"/>
      <c r="K16" s="11"/>
    </row>
    <row r="17" spans="1:11" s="10" customFormat="1" ht="33.75" customHeight="1">
      <c r="A17" s="9"/>
      <c r="B17" s="12" t="s">
        <v>15</v>
      </c>
      <c r="C17" s="13">
        <v>0</v>
      </c>
      <c r="D17" s="13">
        <v>130000</v>
      </c>
      <c r="E17" s="13">
        <f t="shared" si="0"/>
        <v>130000</v>
      </c>
      <c r="F17" s="13">
        <v>130000</v>
      </c>
      <c r="G17" s="13">
        <v>130000</v>
      </c>
      <c r="H17" s="13"/>
      <c r="I17" s="13"/>
      <c r="J17" s="13"/>
      <c r="K17" s="13"/>
    </row>
    <row r="18" spans="1:11" s="10" customFormat="1" ht="29.25" customHeight="1">
      <c r="A18" s="7">
        <v>756</v>
      </c>
      <c r="B18" s="14" t="s">
        <v>16</v>
      </c>
      <c r="C18" s="11">
        <v>9002318</v>
      </c>
      <c r="D18" s="11">
        <f>SUM(D19)</f>
        <v>-159929</v>
      </c>
      <c r="E18" s="11">
        <f t="shared" si="0"/>
        <v>8842389</v>
      </c>
      <c r="F18" s="11">
        <v>8842389</v>
      </c>
      <c r="G18" s="11"/>
      <c r="H18" s="11"/>
      <c r="I18" s="11"/>
      <c r="J18" s="11"/>
      <c r="K18" s="11"/>
    </row>
    <row r="19" spans="1:11" s="10" customFormat="1" ht="24" customHeight="1">
      <c r="A19" s="9"/>
      <c r="B19" s="12" t="s">
        <v>17</v>
      </c>
      <c r="C19" s="13">
        <v>3998038</v>
      </c>
      <c r="D19" s="13">
        <v>-159929</v>
      </c>
      <c r="E19" s="13">
        <f t="shared" si="0"/>
        <v>3838109</v>
      </c>
      <c r="F19" s="13">
        <v>-159929</v>
      </c>
      <c r="G19" s="13"/>
      <c r="H19" s="13"/>
      <c r="I19" s="13"/>
      <c r="J19" s="13"/>
      <c r="K19" s="13"/>
    </row>
    <row r="20" spans="1:11" s="10" customFormat="1" ht="18" customHeight="1">
      <c r="A20" s="7">
        <v>758</v>
      </c>
      <c r="B20" s="14" t="s">
        <v>18</v>
      </c>
      <c r="C20" s="11">
        <v>14576676</v>
      </c>
      <c r="D20" s="11">
        <v>-30105</v>
      </c>
      <c r="E20" s="11">
        <f t="shared" si="0"/>
        <v>14546571</v>
      </c>
      <c r="F20" s="11">
        <v>14546571</v>
      </c>
      <c r="G20" s="11"/>
      <c r="H20" s="15"/>
      <c r="I20" s="15"/>
      <c r="J20" s="15"/>
      <c r="K20" s="15"/>
    </row>
    <row r="21" spans="1:11" s="10" customFormat="1" ht="24" customHeight="1">
      <c r="A21" s="9"/>
      <c r="B21" s="12" t="s">
        <v>19</v>
      </c>
      <c r="C21" s="13">
        <v>14556676</v>
      </c>
      <c r="D21" s="13">
        <v>-30105</v>
      </c>
      <c r="E21" s="13">
        <f t="shared" si="0"/>
        <v>14526571</v>
      </c>
      <c r="F21" s="13">
        <v>-30105</v>
      </c>
      <c r="G21" s="13"/>
      <c r="H21" s="13"/>
      <c r="I21" s="13"/>
      <c r="J21" s="13"/>
      <c r="K21" s="13"/>
    </row>
    <row r="22" spans="1:11" s="10" customFormat="1" ht="20.25" customHeight="1">
      <c r="A22" s="7">
        <v>801</v>
      </c>
      <c r="B22" s="14" t="s">
        <v>20</v>
      </c>
      <c r="C22" s="11">
        <v>588199.76</v>
      </c>
      <c r="D22" s="11">
        <v>21690</v>
      </c>
      <c r="E22" s="11">
        <f t="shared" si="0"/>
        <v>609889.76</v>
      </c>
      <c r="F22" s="11">
        <v>609889.76</v>
      </c>
      <c r="G22" s="11">
        <v>82278.41</v>
      </c>
      <c r="H22" s="11">
        <v>466244.35</v>
      </c>
      <c r="I22" s="11"/>
      <c r="J22" s="11"/>
      <c r="K22" s="11"/>
    </row>
    <row r="23" spans="1:11" s="10" customFormat="1" ht="42.75" customHeight="1">
      <c r="A23" s="9"/>
      <c r="B23" s="12" t="s">
        <v>21</v>
      </c>
      <c r="C23" s="13">
        <v>0</v>
      </c>
      <c r="D23" s="13">
        <v>21690</v>
      </c>
      <c r="E23" s="13">
        <f t="shared" si="0"/>
        <v>21690</v>
      </c>
      <c r="F23" s="13">
        <v>21690</v>
      </c>
      <c r="G23" s="13"/>
      <c r="H23" s="13"/>
      <c r="I23" s="13"/>
      <c r="J23" s="13"/>
      <c r="K23" s="13"/>
    </row>
    <row r="24" spans="1:11" s="10" customFormat="1" ht="22.5" customHeight="1">
      <c r="A24" s="7">
        <v>852</v>
      </c>
      <c r="B24" s="8" t="s">
        <v>22</v>
      </c>
      <c r="C24" s="16">
        <v>4940800</v>
      </c>
      <c r="D24" s="16">
        <f>SUM(D25:D29)</f>
        <v>-42399</v>
      </c>
      <c r="E24" s="17">
        <f t="shared" si="0"/>
        <v>4898401</v>
      </c>
      <c r="F24" s="17">
        <v>4898401</v>
      </c>
      <c r="G24" s="17">
        <v>4847401</v>
      </c>
      <c r="H24" s="16"/>
      <c r="I24" s="16"/>
      <c r="J24" s="16"/>
      <c r="K24" s="16"/>
    </row>
    <row r="25" spans="1:11" s="10" customFormat="1" ht="24.75" customHeight="1">
      <c r="A25" s="9"/>
      <c r="B25" s="18" t="s">
        <v>23</v>
      </c>
      <c r="C25" s="19">
        <v>4052000</v>
      </c>
      <c r="D25" s="19">
        <v>-81000</v>
      </c>
      <c r="E25" s="19">
        <f>SUM(C25:D26)</f>
        <v>3970600</v>
      </c>
      <c r="F25" s="19">
        <v>-81000</v>
      </c>
      <c r="G25" s="19">
        <v>-81000</v>
      </c>
      <c r="H25" s="19"/>
      <c r="I25" s="19"/>
      <c r="J25" s="19"/>
      <c r="K25" s="19"/>
    </row>
    <row r="26" spans="1:11" s="10" customFormat="1" ht="26.25" customHeight="1">
      <c r="A26" s="9"/>
      <c r="B26" s="18"/>
      <c r="C26" s="19"/>
      <c r="D26" s="19">
        <v>-400</v>
      </c>
      <c r="E26" s="19"/>
      <c r="F26" s="19">
        <v>-400</v>
      </c>
      <c r="G26" s="19">
        <v>-400</v>
      </c>
      <c r="H26" s="19"/>
      <c r="I26" s="19"/>
      <c r="J26" s="19"/>
      <c r="K26" s="19"/>
    </row>
    <row r="27" spans="1:11" s="10" customFormat="1" ht="22.5" customHeight="1">
      <c r="A27" s="9"/>
      <c r="B27" s="18" t="s">
        <v>24</v>
      </c>
      <c r="C27" s="19">
        <v>837800</v>
      </c>
      <c r="D27" s="19">
        <v>2400</v>
      </c>
      <c r="E27" s="19">
        <f>SUM(C27:D29)</f>
        <v>876801</v>
      </c>
      <c r="F27" s="19">
        <v>2400</v>
      </c>
      <c r="G27" s="19">
        <v>2400</v>
      </c>
      <c r="H27" s="19"/>
      <c r="I27" s="19"/>
      <c r="J27" s="19"/>
      <c r="K27" s="19"/>
    </row>
    <row r="28" spans="1:11" s="10" customFormat="1" ht="21.75" customHeight="1">
      <c r="A28" s="9"/>
      <c r="B28" s="18"/>
      <c r="C28" s="19"/>
      <c r="D28" s="19">
        <v>37000</v>
      </c>
      <c r="E28" s="19"/>
      <c r="F28" s="19">
        <v>37000</v>
      </c>
      <c r="G28" s="19">
        <v>37000</v>
      </c>
      <c r="H28" s="19"/>
      <c r="I28" s="19"/>
      <c r="J28" s="19"/>
      <c r="K28" s="19"/>
    </row>
    <row r="29" spans="1:11" s="10" customFormat="1" ht="19.5" customHeight="1">
      <c r="A29" s="9"/>
      <c r="B29" s="18"/>
      <c r="C29" s="19"/>
      <c r="D29" s="19">
        <v>-399</v>
      </c>
      <c r="E29" s="19"/>
      <c r="F29" s="19">
        <v>-399</v>
      </c>
      <c r="G29" s="19">
        <v>-399</v>
      </c>
      <c r="H29" s="19"/>
      <c r="I29" s="19"/>
      <c r="J29" s="19"/>
      <c r="K29" s="19"/>
    </row>
    <row r="30" spans="1:11" s="10" customFormat="1" ht="24" customHeight="1">
      <c r="A30" s="7">
        <v>853</v>
      </c>
      <c r="B30" s="20" t="s">
        <v>25</v>
      </c>
      <c r="C30" s="16">
        <v>159489</v>
      </c>
      <c r="D30" s="16">
        <f>SUM(D31:D32)</f>
        <v>2585</v>
      </c>
      <c r="E30" s="16">
        <f>SUM(C30:D30)</f>
        <v>162074</v>
      </c>
      <c r="F30" s="21">
        <v>162074</v>
      </c>
      <c r="G30" s="21">
        <v>8406.75</v>
      </c>
      <c r="H30" s="21">
        <v>153667.25</v>
      </c>
      <c r="I30" s="22"/>
      <c r="J30" s="22"/>
      <c r="K30" s="22"/>
    </row>
    <row r="31" spans="1:11" s="10" customFormat="1" ht="63" customHeight="1">
      <c r="A31" s="9"/>
      <c r="B31" s="18" t="s">
        <v>26</v>
      </c>
      <c r="C31" s="19">
        <v>151470</v>
      </c>
      <c r="D31" s="19">
        <v>2197.25</v>
      </c>
      <c r="E31" s="19">
        <f>SUM(C31:D31)</f>
        <v>153667.25</v>
      </c>
      <c r="F31" s="19">
        <v>2197.25</v>
      </c>
      <c r="G31" s="19"/>
      <c r="H31" s="19">
        <v>2197.25</v>
      </c>
      <c r="I31" s="19"/>
      <c r="J31" s="19"/>
      <c r="K31" s="19"/>
    </row>
    <row r="32" spans="1:11" s="10" customFormat="1" ht="68.25" customHeight="1">
      <c r="A32" s="9"/>
      <c r="B32" s="18" t="s">
        <v>26</v>
      </c>
      <c r="C32" s="19">
        <v>8019</v>
      </c>
      <c r="D32" s="19">
        <v>387.75</v>
      </c>
      <c r="E32" s="19">
        <f>SUM(C32:D32)</f>
        <v>8406.75</v>
      </c>
      <c r="F32" s="19">
        <v>387.75</v>
      </c>
      <c r="G32" s="19">
        <v>387.75</v>
      </c>
      <c r="H32" s="19"/>
      <c r="I32" s="19"/>
      <c r="J32" s="19"/>
      <c r="K32" s="19"/>
    </row>
    <row r="33" spans="1:11" s="10" customFormat="1" ht="24" customHeight="1">
      <c r="A33" s="7">
        <v>854</v>
      </c>
      <c r="B33" s="20" t="s">
        <v>27</v>
      </c>
      <c r="C33" s="16">
        <v>0</v>
      </c>
      <c r="D33" s="16">
        <f>SUM(D34)</f>
        <v>207094</v>
      </c>
      <c r="E33" s="16">
        <f>SUM(C33:D33)</f>
        <v>207094</v>
      </c>
      <c r="F33" s="16">
        <v>207094</v>
      </c>
      <c r="G33" s="16">
        <v>207094</v>
      </c>
      <c r="H33" s="16"/>
      <c r="I33" s="16"/>
      <c r="J33" s="16"/>
      <c r="K33" s="16"/>
    </row>
    <row r="34" spans="1:11" s="10" customFormat="1" ht="44.25" customHeight="1">
      <c r="A34" s="9"/>
      <c r="B34" s="18" t="s">
        <v>24</v>
      </c>
      <c r="C34" s="19">
        <v>0</v>
      </c>
      <c r="D34" s="19">
        <v>207094</v>
      </c>
      <c r="E34" s="19">
        <f>SUM(C34:D34)</f>
        <v>207094</v>
      </c>
      <c r="F34" s="19">
        <v>207094</v>
      </c>
      <c r="G34" s="19">
        <v>207094</v>
      </c>
      <c r="H34" s="19"/>
      <c r="I34" s="19"/>
      <c r="J34" s="19"/>
      <c r="K34" s="19"/>
    </row>
    <row r="35" spans="1:11" s="10" customFormat="1" ht="16.5" customHeight="1">
      <c r="A35" s="23"/>
      <c r="B35" s="24" t="s">
        <v>28</v>
      </c>
      <c r="C35" s="25">
        <v>30355972.34</v>
      </c>
      <c r="D35" s="25">
        <v>400769</v>
      </c>
      <c r="E35" s="25">
        <f>SUM(C35:D36)</f>
        <v>30484908.34</v>
      </c>
      <c r="F35" s="25">
        <v>29944908.34</v>
      </c>
      <c r="G35" s="25">
        <v>5690085.56</v>
      </c>
      <c r="H35" s="25">
        <v>632700.78</v>
      </c>
      <c r="I35" s="25">
        <v>540000</v>
      </c>
      <c r="J35" s="25"/>
      <c r="K35" s="25"/>
    </row>
    <row r="36" spans="1:11" ht="11.25" customHeight="1">
      <c r="A36" s="23"/>
      <c r="B36" s="24"/>
      <c r="C36" s="25"/>
      <c r="D36" s="26">
        <v>-271833</v>
      </c>
      <c r="E36" s="25"/>
      <c r="F36" s="25"/>
      <c r="G36" s="25"/>
      <c r="H36" s="25"/>
      <c r="I36" s="25"/>
      <c r="J36" s="25"/>
      <c r="K36" s="25"/>
    </row>
    <row r="37" spans="2:3" ht="11.25" customHeight="1">
      <c r="B37" s="5"/>
      <c r="C37" s="5"/>
    </row>
    <row r="38" spans="2:11" ht="11.25" customHeight="1"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11" ht="11.25" customHeight="1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1.25" customHeight="1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2:11" ht="11.25" customHeight="1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2:11" ht="11.25" customHeight="1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1.25" customHeight="1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 ht="11.25" customHeight="1"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2:11" ht="11.25" customHeight="1"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2:11" ht="11.25" customHeight="1"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2:11" ht="11.25" customHeight="1"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2:11" ht="11.25" customHeight="1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2:5" ht="11.25" customHeight="1">
      <c r="B49" s="27"/>
      <c r="C49" s="27"/>
      <c r="D49" s="27"/>
      <c r="E49" s="27"/>
    </row>
    <row r="50" spans="2:5" ht="11.25" customHeight="1">
      <c r="B50" s="27"/>
      <c r="C50" s="27"/>
      <c r="D50" s="27"/>
      <c r="E50" s="27"/>
    </row>
    <row r="51" spans="2:5" ht="11.25" customHeight="1">
      <c r="B51" s="27"/>
      <c r="C51" s="27"/>
      <c r="D51" s="27"/>
      <c r="E51" s="27"/>
    </row>
    <row r="52" spans="2:5" ht="11.25" customHeight="1">
      <c r="B52" s="27"/>
      <c r="C52" s="27"/>
      <c r="D52" s="27"/>
      <c r="E52" s="27"/>
    </row>
    <row r="53" spans="2:5" ht="11.25" customHeight="1">
      <c r="B53" s="27"/>
      <c r="C53" s="27"/>
      <c r="D53" s="27"/>
      <c r="E53" s="27"/>
    </row>
    <row r="54" spans="2:5" ht="11.25" customHeight="1">
      <c r="B54" s="27"/>
      <c r="C54" s="27"/>
      <c r="D54" s="27"/>
      <c r="E54" s="27"/>
    </row>
    <row r="55" spans="2:5" ht="11.25" customHeight="1">
      <c r="B55" s="27"/>
      <c r="C55" s="27"/>
      <c r="D55" s="27"/>
      <c r="E55" s="27"/>
    </row>
  </sheetData>
  <mergeCells count="34">
    <mergeCell ref="H1:K3"/>
    <mergeCell ref="B8:D8"/>
    <mergeCell ref="C9:E9"/>
    <mergeCell ref="A11:A13"/>
    <mergeCell ref="B11:B13"/>
    <mergeCell ref="C11:E13"/>
    <mergeCell ref="F11:K11"/>
    <mergeCell ref="F12:F13"/>
    <mergeCell ref="G12:H12"/>
    <mergeCell ref="I12:I13"/>
    <mergeCell ref="J12:K12"/>
    <mergeCell ref="C15:E15"/>
    <mergeCell ref="A25:A29"/>
    <mergeCell ref="B25:B26"/>
    <mergeCell ref="C25:C26"/>
    <mergeCell ref="E25:E26"/>
    <mergeCell ref="B27:B29"/>
    <mergeCell ref="C27:C29"/>
    <mergeCell ref="E27:E29"/>
    <mergeCell ref="A31:A32"/>
    <mergeCell ref="A35:A36"/>
    <mergeCell ref="B35:B36"/>
    <mergeCell ref="C35:C36"/>
    <mergeCell ref="E35:E36"/>
    <mergeCell ref="F35:F36"/>
    <mergeCell ref="G35:G36"/>
    <mergeCell ref="H35:H36"/>
    <mergeCell ref="I35:I36"/>
    <mergeCell ref="J35:J36"/>
    <mergeCell ref="K35:K36"/>
    <mergeCell ref="B38:K40"/>
    <mergeCell ref="B41:K42"/>
    <mergeCell ref="B43:K45"/>
    <mergeCell ref="B46:K48"/>
  </mergeCells>
  <printOptions/>
  <pageMargins left="0.7875" right="0.7875" top="0.7875" bottom="0.7875" header="0.5118055555555555" footer="0.5118055555555555"/>
  <pageSetup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E11" sqref="E11"/>
    </sheetView>
  </sheetViews>
  <sheetFormatPr defaultColWidth="8" defaultRowHeight="11.25" customHeight="1"/>
  <cols>
    <col min="1" max="1" width="6.296875" style="1" customWidth="1"/>
    <col min="2" max="2" width="8.796875" style="1" customWidth="1"/>
    <col min="3" max="3" width="32" style="1" customWidth="1"/>
    <col min="4" max="6" width="11.59765625" style="1" customWidth="1"/>
    <col min="7" max="7" width="12.296875" style="1" customWidth="1"/>
    <col min="8" max="8" width="11.3984375" style="1" customWidth="1"/>
    <col min="9" max="9" width="8.3984375" style="1" customWidth="1"/>
    <col min="10" max="10" width="12.296875" style="1" customWidth="1"/>
    <col min="11" max="11" width="8.3984375" style="1" customWidth="1"/>
    <col min="12" max="12" width="10.796875" style="1" customWidth="1"/>
    <col min="13" max="255" width="8.3984375" style="1" customWidth="1"/>
    <col min="256" max="16384" width="8.296875" style="1" customWidth="1"/>
  </cols>
  <sheetData>
    <row r="1" spans="4:8" ht="11.25" customHeight="1">
      <c r="D1" s="3"/>
      <c r="E1" s="3"/>
      <c r="F1" s="3"/>
      <c r="G1" s="3"/>
      <c r="H1" s="28" t="s">
        <v>29</v>
      </c>
    </row>
    <row r="2" spans="4:8" ht="11.25" customHeight="1">
      <c r="D2" s="3"/>
      <c r="E2" s="3"/>
      <c r="F2" s="3"/>
      <c r="G2" s="3"/>
      <c r="H2" s="28" t="s">
        <v>30</v>
      </c>
    </row>
    <row r="3" ht="18" customHeight="1">
      <c r="C3" s="1" t="s">
        <v>31</v>
      </c>
    </row>
    <row r="4" spans="1:8" ht="18.75" customHeight="1">
      <c r="A4" s="29"/>
      <c r="B4" s="29"/>
      <c r="C4" s="29"/>
      <c r="D4" s="29" t="s">
        <v>32</v>
      </c>
      <c r="E4" s="29"/>
      <c r="F4" s="29"/>
      <c r="G4" s="29"/>
      <c r="H4" s="29"/>
    </row>
    <row r="5" spans="1:8" ht="16.5" customHeight="1">
      <c r="A5" s="29" t="s">
        <v>2</v>
      </c>
      <c r="B5" s="29" t="s">
        <v>33</v>
      </c>
      <c r="C5" s="29" t="s">
        <v>34</v>
      </c>
      <c r="D5" s="29" t="s">
        <v>4</v>
      </c>
      <c r="E5" s="29"/>
      <c r="F5" s="29"/>
      <c r="G5" s="29" t="s">
        <v>5</v>
      </c>
      <c r="H5" s="29"/>
    </row>
    <row r="6" spans="1:8" ht="10.5" customHeight="1">
      <c r="A6" s="29"/>
      <c r="B6" s="29"/>
      <c r="C6" s="29"/>
      <c r="D6" s="29"/>
      <c r="E6" s="29"/>
      <c r="F6" s="29"/>
      <c r="G6" s="29" t="s">
        <v>6</v>
      </c>
      <c r="H6" s="30" t="s">
        <v>8</v>
      </c>
    </row>
    <row r="7" spans="1:8" ht="17.25" customHeight="1">
      <c r="A7" s="29"/>
      <c r="B7" s="29"/>
      <c r="C7" s="29"/>
      <c r="D7" s="30" t="s">
        <v>11</v>
      </c>
      <c r="E7" s="30" t="s">
        <v>12</v>
      </c>
      <c r="F7" s="30" t="s">
        <v>35</v>
      </c>
      <c r="G7" s="29"/>
      <c r="H7" s="30"/>
    </row>
    <row r="8" spans="1:8" s="10" customFormat="1" ht="12.75" customHeight="1">
      <c r="A8" s="31">
        <v>1</v>
      </c>
      <c r="B8" s="31">
        <v>2</v>
      </c>
      <c r="C8" s="31">
        <v>3</v>
      </c>
      <c r="D8" s="31">
        <v>4</v>
      </c>
      <c r="E8" s="31"/>
      <c r="F8" s="31"/>
      <c r="G8" s="31">
        <v>5</v>
      </c>
      <c r="H8" s="31">
        <v>6</v>
      </c>
    </row>
    <row r="9" spans="1:8" s="10" customFormat="1" ht="12.75" customHeight="1">
      <c r="A9" s="29">
        <v>600</v>
      </c>
      <c r="B9" s="29" t="s">
        <v>14</v>
      </c>
      <c r="C9" s="29"/>
      <c r="D9" s="32">
        <v>1547674.04</v>
      </c>
      <c r="E9" s="32">
        <f>SUM(E10:E11)</f>
        <v>130000</v>
      </c>
      <c r="F9" s="32">
        <f aca="true" t="shared" si="0" ref="F9:F15">SUM(D9:E9)</f>
        <v>1677674.04</v>
      </c>
      <c r="G9" s="32">
        <v>1100000</v>
      </c>
      <c r="H9" s="32">
        <v>577674.04</v>
      </c>
    </row>
    <row r="10" spans="1:8" s="10" customFormat="1" ht="12.75" customHeight="1">
      <c r="A10" s="31"/>
      <c r="B10" s="33">
        <v>60016</v>
      </c>
      <c r="C10" s="33" t="s">
        <v>36</v>
      </c>
      <c r="D10" s="34">
        <v>1547674.04</v>
      </c>
      <c r="E10" s="34">
        <v>-39892.72</v>
      </c>
      <c r="F10" s="34">
        <f t="shared" si="0"/>
        <v>1507781.32</v>
      </c>
      <c r="G10" s="34">
        <v>-39892.372</v>
      </c>
      <c r="H10" s="34"/>
    </row>
    <row r="11" spans="1:8" s="10" customFormat="1" ht="12.75" customHeight="1">
      <c r="A11" s="31"/>
      <c r="B11" s="33">
        <v>60078</v>
      </c>
      <c r="C11" s="33" t="s">
        <v>37</v>
      </c>
      <c r="D11" s="34">
        <v>0</v>
      </c>
      <c r="E11" s="34">
        <v>169892.72</v>
      </c>
      <c r="F11" s="34">
        <f t="shared" si="0"/>
        <v>169892.72</v>
      </c>
      <c r="G11" s="34">
        <v>169892.72</v>
      </c>
      <c r="H11" s="34"/>
    </row>
    <row r="12" spans="1:8" s="10" customFormat="1" ht="12.75" customHeight="1">
      <c r="A12" s="29">
        <v>710</v>
      </c>
      <c r="B12" s="29" t="s">
        <v>38</v>
      </c>
      <c r="C12" s="29"/>
      <c r="D12" s="32">
        <v>307000</v>
      </c>
      <c r="E12" s="32">
        <f>SUM(E13)</f>
        <v>-40000</v>
      </c>
      <c r="F12" s="32">
        <f t="shared" si="0"/>
        <v>267000</v>
      </c>
      <c r="G12" s="32">
        <v>267000</v>
      </c>
      <c r="H12" s="32">
        <v>0</v>
      </c>
    </row>
    <row r="13" spans="1:8" s="10" customFormat="1" ht="12.75" customHeight="1">
      <c r="A13" s="31"/>
      <c r="B13" s="33">
        <v>71004</v>
      </c>
      <c r="C13" s="33" t="s">
        <v>39</v>
      </c>
      <c r="D13" s="34">
        <v>300000</v>
      </c>
      <c r="E13" s="34">
        <v>-40000</v>
      </c>
      <c r="F13" s="34">
        <f t="shared" si="0"/>
        <v>260000</v>
      </c>
      <c r="G13" s="34">
        <v>-40000</v>
      </c>
      <c r="H13" s="34"/>
    </row>
    <row r="14" spans="1:8" s="10" customFormat="1" ht="12.75" customHeight="1">
      <c r="A14" s="29">
        <v>801</v>
      </c>
      <c r="B14" s="29" t="s">
        <v>20</v>
      </c>
      <c r="C14" s="29"/>
      <c r="D14" s="32">
        <v>12983176.86</v>
      </c>
      <c r="E14" s="32">
        <f>SUM(E15:E17)</f>
        <v>-8415</v>
      </c>
      <c r="F14" s="32">
        <f t="shared" si="0"/>
        <v>12974761.86</v>
      </c>
      <c r="G14" s="32">
        <v>12602070.52</v>
      </c>
      <c r="H14" s="32">
        <v>372691.34</v>
      </c>
    </row>
    <row r="15" spans="1:8" s="10" customFormat="1" ht="12.75" customHeight="1">
      <c r="A15" s="31"/>
      <c r="B15" s="33">
        <v>80101</v>
      </c>
      <c r="C15" s="33" t="s">
        <v>40</v>
      </c>
      <c r="D15" s="34">
        <v>8135877.1</v>
      </c>
      <c r="E15" s="34">
        <v>-25000</v>
      </c>
      <c r="F15" s="34">
        <f t="shared" si="0"/>
        <v>8110877.1</v>
      </c>
      <c r="G15" s="34">
        <v>-25000</v>
      </c>
      <c r="H15" s="34"/>
    </row>
    <row r="16" spans="1:8" s="10" customFormat="1" ht="12.75" customHeight="1">
      <c r="A16" s="31"/>
      <c r="B16" s="33">
        <v>80110</v>
      </c>
      <c r="C16" s="33" t="s">
        <v>41</v>
      </c>
      <c r="D16" s="34">
        <v>3130588</v>
      </c>
      <c r="E16" s="34">
        <v>-5105</v>
      </c>
      <c r="F16" s="34">
        <f>SUM(D16:E17)</f>
        <v>3147173</v>
      </c>
      <c r="G16" s="34">
        <v>-5105</v>
      </c>
      <c r="H16" s="34"/>
    </row>
    <row r="17" spans="1:8" s="10" customFormat="1" ht="12.75" customHeight="1">
      <c r="A17" s="31"/>
      <c r="B17" s="33"/>
      <c r="C17" s="33"/>
      <c r="D17" s="34"/>
      <c r="E17" s="34">
        <v>21690</v>
      </c>
      <c r="F17" s="34"/>
      <c r="G17" s="34">
        <v>21690</v>
      </c>
      <c r="H17" s="34"/>
    </row>
    <row r="18" spans="1:8" s="10" customFormat="1" ht="22.5" customHeight="1">
      <c r="A18" s="35">
        <v>852</v>
      </c>
      <c r="B18" s="36" t="s">
        <v>22</v>
      </c>
      <c r="C18" s="36"/>
      <c r="D18" s="37">
        <v>6053172</v>
      </c>
      <c r="E18" s="37">
        <f>SUM(E19:E25)</f>
        <v>-42399</v>
      </c>
      <c r="F18" s="37">
        <f>SUM(D18:E18)</f>
        <v>6010773</v>
      </c>
      <c r="G18" s="37">
        <v>6010773</v>
      </c>
      <c r="H18" s="37">
        <v>0</v>
      </c>
    </row>
    <row r="19" spans="1:8" s="10" customFormat="1" ht="20.25" customHeight="1">
      <c r="A19" s="38"/>
      <c r="B19" s="39">
        <v>85212</v>
      </c>
      <c r="C19" s="39" t="s">
        <v>42</v>
      </c>
      <c r="D19" s="40">
        <v>4074209</v>
      </c>
      <c r="E19" s="40">
        <v>-81000</v>
      </c>
      <c r="F19" s="40">
        <f>SUM(D19:E21)</f>
        <v>3993209</v>
      </c>
      <c r="G19" s="40">
        <v>-81000</v>
      </c>
      <c r="H19" s="40"/>
    </row>
    <row r="20" spans="1:8" s="10" customFormat="1" ht="22.5" customHeight="1">
      <c r="A20" s="38"/>
      <c r="B20" s="39"/>
      <c r="C20" s="39"/>
      <c r="D20" s="40"/>
      <c r="E20" s="40">
        <v>-1000</v>
      </c>
      <c r="F20" s="40"/>
      <c r="G20" s="40">
        <v>-1000</v>
      </c>
      <c r="H20" s="40"/>
    </row>
    <row r="21" spans="1:8" s="10" customFormat="1" ht="22.5" customHeight="1">
      <c r="A21" s="38"/>
      <c r="B21" s="39"/>
      <c r="C21" s="39"/>
      <c r="D21" s="40"/>
      <c r="E21" s="40">
        <v>1000</v>
      </c>
      <c r="F21" s="40"/>
      <c r="G21" s="40">
        <v>1000</v>
      </c>
      <c r="H21" s="40"/>
    </row>
    <row r="22" spans="1:8" s="10" customFormat="1" ht="28.5" customHeight="1">
      <c r="A22" s="38"/>
      <c r="B22" s="39">
        <v>85213</v>
      </c>
      <c r="C22" s="39" t="s">
        <v>43</v>
      </c>
      <c r="D22" s="40">
        <v>23900</v>
      </c>
      <c r="E22" s="40">
        <v>2400</v>
      </c>
      <c r="F22" s="40">
        <f>SUM(D22:E22)</f>
        <v>26300</v>
      </c>
      <c r="G22" s="40">
        <v>2400</v>
      </c>
      <c r="H22" s="40"/>
    </row>
    <row r="23" spans="1:8" s="10" customFormat="1" ht="21.75" customHeight="1">
      <c r="A23" s="38"/>
      <c r="B23" s="39"/>
      <c r="C23" s="39"/>
      <c r="D23" s="40"/>
      <c r="E23" s="40">
        <v>-400</v>
      </c>
      <c r="F23" s="40"/>
      <c r="G23" s="40">
        <v>-400</v>
      </c>
      <c r="H23" s="40"/>
    </row>
    <row r="24" spans="1:8" s="10" customFormat="1" ht="22.5" customHeight="1">
      <c r="A24" s="38"/>
      <c r="B24" s="39">
        <v>85214</v>
      </c>
      <c r="C24" s="39" t="s">
        <v>44</v>
      </c>
      <c r="D24" s="40">
        <v>250289</v>
      </c>
      <c r="E24" s="40">
        <v>37000</v>
      </c>
      <c r="F24" s="40">
        <f>SUM(D24:E24)</f>
        <v>287289</v>
      </c>
      <c r="G24" s="40">
        <v>37000</v>
      </c>
      <c r="H24" s="40"/>
    </row>
    <row r="25" spans="1:8" s="10" customFormat="1" ht="22.5" customHeight="1">
      <c r="A25" s="38"/>
      <c r="B25" s="39">
        <v>85219</v>
      </c>
      <c r="C25" s="39" t="s">
        <v>45</v>
      </c>
      <c r="D25" s="40">
        <v>629724</v>
      </c>
      <c r="E25" s="40">
        <v>-399</v>
      </c>
      <c r="F25" s="40">
        <f>SUM(D25:E25)</f>
        <v>629325</v>
      </c>
      <c r="G25" s="40">
        <v>-399</v>
      </c>
      <c r="H25" s="40"/>
    </row>
    <row r="26" spans="1:8" s="10" customFormat="1" ht="22.5" customHeight="1">
      <c r="A26" s="35">
        <v>853</v>
      </c>
      <c r="B26" s="36" t="s">
        <v>25</v>
      </c>
      <c r="C26" s="36"/>
      <c r="D26" s="37">
        <v>178200</v>
      </c>
      <c r="E26" s="37">
        <f>SUM(E27:E36)</f>
        <v>2585</v>
      </c>
      <c r="F26" s="37">
        <f>SUM(D26:E26)</f>
        <v>180785</v>
      </c>
      <c r="G26" s="37">
        <v>180785</v>
      </c>
      <c r="H26" s="37">
        <v>0</v>
      </c>
    </row>
    <row r="27" spans="1:8" s="10" customFormat="1" ht="22.5" customHeight="1">
      <c r="A27" s="38"/>
      <c r="B27" s="39">
        <v>85395</v>
      </c>
      <c r="C27" s="39" t="s">
        <v>46</v>
      </c>
      <c r="D27" s="41">
        <v>178200</v>
      </c>
      <c r="E27" s="41">
        <v>1077.78</v>
      </c>
      <c r="F27" s="41">
        <f>SUM(D27:E36)</f>
        <v>180785</v>
      </c>
      <c r="G27" s="41">
        <v>1077.78</v>
      </c>
      <c r="H27" s="41"/>
    </row>
    <row r="28" spans="1:8" s="10" customFormat="1" ht="22.5" customHeight="1">
      <c r="A28" s="38"/>
      <c r="B28" s="39"/>
      <c r="C28" s="39"/>
      <c r="D28" s="41"/>
      <c r="E28" s="41">
        <v>175.68</v>
      </c>
      <c r="F28" s="41"/>
      <c r="G28" s="41">
        <v>175.68</v>
      </c>
      <c r="H28" s="41"/>
    </row>
    <row r="29" spans="1:8" s="10" customFormat="1" ht="22.5" customHeight="1">
      <c r="A29" s="38"/>
      <c r="B29" s="39"/>
      <c r="C29" s="39"/>
      <c r="D29" s="41"/>
      <c r="E29" s="41">
        <v>172.64</v>
      </c>
      <c r="F29" s="41"/>
      <c r="G29" s="41">
        <v>172.64</v>
      </c>
      <c r="H29" s="41"/>
    </row>
    <row r="30" spans="1:8" s="10" customFormat="1" ht="22.5" customHeight="1">
      <c r="A30" s="38"/>
      <c r="B30" s="39"/>
      <c r="C30" s="39"/>
      <c r="D30" s="41"/>
      <c r="E30" s="41">
        <v>43.18</v>
      </c>
      <c r="F30" s="41"/>
      <c r="G30" s="41">
        <v>43.18</v>
      </c>
      <c r="H30" s="41"/>
    </row>
    <row r="31" spans="1:8" s="10" customFormat="1" ht="22.5" customHeight="1">
      <c r="A31" s="38"/>
      <c r="B31" s="39"/>
      <c r="C31" s="39"/>
      <c r="D31" s="41"/>
      <c r="E31" s="41">
        <v>24.58</v>
      </c>
      <c r="F31" s="41"/>
      <c r="G31" s="41">
        <v>24.58</v>
      </c>
      <c r="H31" s="41"/>
    </row>
    <row r="32" spans="1:8" s="10" customFormat="1" ht="22.5" customHeight="1">
      <c r="A32" s="38"/>
      <c r="B32" s="39"/>
      <c r="C32" s="39"/>
      <c r="D32" s="41"/>
      <c r="E32" s="41">
        <v>6.14</v>
      </c>
      <c r="F32" s="41"/>
      <c r="G32" s="41">
        <v>6.14</v>
      </c>
      <c r="H32" s="41"/>
    </row>
    <row r="33" spans="1:8" s="10" customFormat="1" ht="22.5" customHeight="1">
      <c r="A33" s="38"/>
      <c r="B33" s="39"/>
      <c r="C33" s="39"/>
      <c r="D33" s="41"/>
      <c r="E33" s="41">
        <v>544</v>
      </c>
      <c r="F33" s="41"/>
      <c r="G33" s="41">
        <v>544</v>
      </c>
      <c r="H33" s="41"/>
    </row>
    <row r="34" spans="1:8" s="10" customFormat="1" ht="22.5" customHeight="1">
      <c r="A34" s="38"/>
      <c r="B34" s="39"/>
      <c r="C34" s="39"/>
      <c r="D34" s="41"/>
      <c r="E34" s="41">
        <v>96</v>
      </c>
      <c r="F34" s="41"/>
      <c r="G34" s="41">
        <v>96</v>
      </c>
      <c r="H34" s="41"/>
    </row>
    <row r="35" spans="1:8" s="10" customFormat="1" ht="22.5" customHeight="1">
      <c r="A35" s="38"/>
      <c r="B35" s="39"/>
      <c r="C35" s="39"/>
      <c r="D35" s="41"/>
      <c r="E35" s="41">
        <v>378.25</v>
      </c>
      <c r="F35" s="41"/>
      <c r="G35" s="41">
        <v>378.25</v>
      </c>
      <c r="H35" s="41"/>
    </row>
    <row r="36" spans="1:8" s="10" customFormat="1" ht="22.5" customHeight="1">
      <c r="A36" s="38"/>
      <c r="B36" s="39"/>
      <c r="C36" s="39"/>
      <c r="D36" s="41"/>
      <c r="E36" s="41">
        <v>66.75</v>
      </c>
      <c r="F36" s="41"/>
      <c r="G36" s="41">
        <v>66.75</v>
      </c>
      <c r="H36" s="41"/>
    </row>
    <row r="37" spans="1:8" s="10" customFormat="1" ht="22.5" customHeight="1">
      <c r="A37" s="35">
        <v>854</v>
      </c>
      <c r="B37" s="36" t="s">
        <v>27</v>
      </c>
      <c r="C37" s="36"/>
      <c r="D37" s="42">
        <v>95000</v>
      </c>
      <c r="E37" s="42">
        <f>SUM(E38)</f>
        <v>207094</v>
      </c>
      <c r="F37" s="42">
        <f>SUM(D37:E37)</f>
        <v>302094</v>
      </c>
      <c r="G37" s="42">
        <v>302094</v>
      </c>
      <c r="H37" s="42">
        <v>0</v>
      </c>
    </row>
    <row r="38" spans="1:8" s="10" customFormat="1" ht="22.5" customHeight="1">
      <c r="A38" s="38"/>
      <c r="B38" s="39">
        <v>85415</v>
      </c>
      <c r="C38" s="39" t="s">
        <v>47</v>
      </c>
      <c r="D38" s="41">
        <v>95000</v>
      </c>
      <c r="E38" s="41">
        <v>207094</v>
      </c>
      <c r="F38" s="41">
        <f>SUM(D38:E38)</f>
        <v>302094</v>
      </c>
      <c r="G38" s="41">
        <v>207094</v>
      </c>
      <c r="H38" s="41"/>
    </row>
    <row r="39" spans="1:8" s="10" customFormat="1" ht="22.5" customHeight="1">
      <c r="A39" s="35">
        <v>900</v>
      </c>
      <c r="B39" s="36" t="s">
        <v>48</v>
      </c>
      <c r="C39" s="36"/>
      <c r="D39" s="42">
        <v>1595613</v>
      </c>
      <c r="E39" s="42">
        <v>-119929</v>
      </c>
      <c r="F39" s="42">
        <f>SUM(D39:E39)</f>
        <v>1475684</v>
      </c>
      <c r="G39" s="42">
        <v>1475684</v>
      </c>
      <c r="H39" s="42">
        <v>0</v>
      </c>
    </row>
    <row r="40" spans="1:8" s="10" customFormat="1" ht="22.5" customHeight="1">
      <c r="A40" s="38"/>
      <c r="B40" s="39">
        <v>90003</v>
      </c>
      <c r="C40" s="39" t="s">
        <v>49</v>
      </c>
      <c r="D40" s="41">
        <v>356000</v>
      </c>
      <c r="E40" s="41">
        <v>-119929</v>
      </c>
      <c r="F40" s="41">
        <f>SUM(D40:E40)</f>
        <v>236071</v>
      </c>
      <c r="G40" s="41">
        <v>-119929</v>
      </c>
      <c r="H40" s="41"/>
    </row>
    <row r="41" spans="1:8" s="10" customFormat="1" ht="11.25" customHeight="1">
      <c r="A41" s="43" t="s">
        <v>50</v>
      </c>
      <c r="B41" s="43"/>
      <c r="C41" s="43"/>
      <c r="D41" s="44">
        <v>32409972.34</v>
      </c>
      <c r="E41" s="44">
        <v>441661.72</v>
      </c>
      <c r="F41" s="44">
        <f>SUM(D41:E42)</f>
        <v>32538908.34</v>
      </c>
      <c r="G41" s="44">
        <v>27537409.2</v>
      </c>
      <c r="H41" s="44">
        <v>5001499.14</v>
      </c>
    </row>
    <row r="42" spans="1:9" ht="11.25" customHeight="1">
      <c r="A42" s="43"/>
      <c r="B42" s="43"/>
      <c r="C42" s="43"/>
      <c r="D42" s="44"/>
      <c r="E42" s="45">
        <v>-312725.72</v>
      </c>
      <c r="F42" s="44"/>
      <c r="G42" s="44"/>
      <c r="H42" s="44"/>
      <c r="I42" s="46"/>
    </row>
    <row r="43" spans="2:6" ht="11.25" customHeight="1">
      <c r="B43" s="47"/>
      <c r="C43" s="27"/>
      <c r="D43" s="27"/>
      <c r="E43" s="27"/>
      <c r="F43" s="27"/>
    </row>
    <row r="44" spans="2:6" ht="11.25" customHeight="1">
      <c r="B44" s="48"/>
      <c r="C44" s="27"/>
      <c r="D44" s="27"/>
      <c r="E44" s="27"/>
      <c r="F44" s="27"/>
    </row>
    <row r="45" spans="2:6" ht="11.25" customHeight="1">
      <c r="B45" s="48"/>
      <c r="C45" s="27"/>
      <c r="D45" s="27"/>
      <c r="E45" s="27"/>
      <c r="F45" s="27"/>
    </row>
    <row r="46" spans="2:6" ht="11.25" customHeight="1">
      <c r="B46" s="48"/>
      <c r="C46" s="27"/>
      <c r="D46" s="27"/>
      <c r="E46" s="27"/>
      <c r="F46" s="27"/>
    </row>
    <row r="47" spans="3:6" ht="11.25" customHeight="1">
      <c r="C47" s="27"/>
      <c r="D47" s="27"/>
      <c r="E47" s="27"/>
      <c r="F47" s="27"/>
    </row>
    <row r="48" spans="3:6" ht="11.25" customHeight="1">
      <c r="C48" s="27"/>
      <c r="D48" s="27"/>
      <c r="E48" s="27"/>
      <c r="F48" s="27"/>
    </row>
    <row r="49" spans="3:6" ht="11.25" customHeight="1">
      <c r="C49" s="27"/>
      <c r="D49" s="27"/>
      <c r="E49" s="27"/>
      <c r="F49" s="27"/>
    </row>
    <row r="50" spans="3:6" ht="11.25" customHeight="1">
      <c r="C50" s="27"/>
      <c r="D50" s="27"/>
      <c r="E50" s="27"/>
      <c r="F50" s="27"/>
    </row>
  </sheetData>
  <mergeCells count="39">
    <mergeCell ref="D4:H4"/>
    <mergeCell ref="A5:A6"/>
    <mergeCell ref="B5:B6"/>
    <mergeCell ref="C5:C6"/>
    <mergeCell ref="D5:F6"/>
    <mergeCell ref="G5:H5"/>
    <mergeCell ref="D8:F8"/>
    <mergeCell ref="B9:C9"/>
    <mergeCell ref="A10:A11"/>
    <mergeCell ref="B12:C12"/>
    <mergeCell ref="B14:C14"/>
    <mergeCell ref="A15:A17"/>
    <mergeCell ref="B16:B17"/>
    <mergeCell ref="C16:C17"/>
    <mergeCell ref="D16:D17"/>
    <mergeCell ref="F16:F17"/>
    <mergeCell ref="B18:C18"/>
    <mergeCell ref="A19:A25"/>
    <mergeCell ref="B19:B21"/>
    <mergeCell ref="C19:C21"/>
    <mergeCell ref="D19:D21"/>
    <mergeCell ref="F19:F21"/>
    <mergeCell ref="B22:B23"/>
    <mergeCell ref="C22:C23"/>
    <mergeCell ref="D22:D23"/>
    <mergeCell ref="F22:F23"/>
    <mergeCell ref="B26:C26"/>
    <mergeCell ref="A27:A36"/>
    <mergeCell ref="B27:B36"/>
    <mergeCell ref="C27:C36"/>
    <mergeCell ref="D27:D36"/>
    <mergeCell ref="F27:F36"/>
    <mergeCell ref="B37:C37"/>
    <mergeCell ref="B39:C39"/>
    <mergeCell ref="A41:C42"/>
    <mergeCell ref="D41:D42"/>
    <mergeCell ref="F41:F42"/>
    <mergeCell ref="G41:G42"/>
    <mergeCell ref="H41:H42"/>
  </mergeCells>
  <printOptions/>
  <pageMargins left="0.7875" right="0.7875" top="0.7875" bottom="0.7875" header="0.5118055555555555" footer="0.5118055555555555"/>
  <pageSetup horizontalDpi="300" verticalDpi="300" orientation="landscape" pageOrder="overThenDown" paperSize="9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K1" sqref="K1"/>
    </sheetView>
  </sheetViews>
  <sheetFormatPr defaultColWidth="8" defaultRowHeight="10.5" customHeight="1"/>
  <cols>
    <col min="1" max="1" width="4.09765625" style="49" customWidth="1"/>
    <col min="2" max="2" width="5" style="49" customWidth="1"/>
    <col min="3" max="3" width="16.796875" style="49" customWidth="1"/>
    <col min="4" max="4" width="9.09765625" style="49" customWidth="1"/>
    <col min="5" max="5" width="7.8984375" style="49" customWidth="1"/>
    <col min="6" max="6" width="9.5" style="49" customWidth="1"/>
    <col min="7" max="7" width="8.296875" style="49" customWidth="1"/>
    <col min="8" max="8" width="9.3984375" style="49" customWidth="1"/>
    <col min="9" max="9" width="7.8984375" style="49" customWidth="1"/>
    <col min="10" max="10" width="7.09765625" style="49" customWidth="1"/>
    <col min="11" max="11" width="7.5" style="50" customWidth="1"/>
    <col min="12" max="12" width="7.59765625" style="50" customWidth="1"/>
    <col min="13" max="13" width="6.5" style="50" customWidth="1"/>
    <col min="14" max="14" width="6.59765625" style="50" customWidth="1"/>
    <col min="15" max="15" width="4.296875" style="50" customWidth="1"/>
    <col min="16" max="16" width="16.3984375" style="50" customWidth="1"/>
    <col min="17" max="255" width="8.3984375" style="50" customWidth="1"/>
    <col min="256" max="16384" width="8.296875" style="51" customWidth="1"/>
  </cols>
  <sheetData>
    <row r="1" spans="1:14" ht="10.5" customHeight="1">
      <c r="A1" s="52"/>
      <c r="B1" s="52"/>
      <c r="C1" s="52"/>
      <c r="D1" s="52"/>
      <c r="E1" s="52"/>
      <c r="F1" s="52"/>
      <c r="G1" s="53"/>
      <c r="H1" s="54"/>
      <c r="I1" s="55"/>
      <c r="J1" s="56"/>
      <c r="K1" s="57" t="s">
        <v>51</v>
      </c>
      <c r="L1" s="57"/>
      <c r="M1" s="57"/>
      <c r="N1" s="57"/>
    </row>
    <row r="2" spans="1:14" ht="17.25" customHeight="1">
      <c r="A2" s="52"/>
      <c r="B2" s="52"/>
      <c r="C2" s="52" t="s">
        <v>52</v>
      </c>
      <c r="D2" s="52"/>
      <c r="E2" s="52"/>
      <c r="F2" s="52"/>
      <c r="G2" s="55"/>
      <c r="H2" s="54"/>
      <c r="I2" s="55"/>
      <c r="J2" s="56"/>
      <c r="K2" s="57"/>
      <c r="L2" s="57"/>
      <c r="M2" s="57"/>
      <c r="N2" s="57"/>
    </row>
    <row r="3" spans="1:8" ht="10.5" customHeight="1">
      <c r="A3" s="58"/>
      <c r="B3" s="58"/>
      <c r="C3" s="58"/>
      <c r="D3" s="59"/>
      <c r="E3" s="60" t="s">
        <v>53</v>
      </c>
      <c r="F3" s="59"/>
      <c r="G3" s="58"/>
      <c r="H3" s="58"/>
    </row>
    <row r="4" spans="1:8" ht="10.5" customHeight="1">
      <c r="A4" s="58"/>
      <c r="B4" s="58"/>
      <c r="C4" s="58"/>
      <c r="D4" s="59"/>
      <c r="E4" s="60"/>
      <c r="F4" s="59"/>
      <c r="G4" s="58"/>
      <c r="H4" s="58"/>
    </row>
    <row r="5" spans="1:8" ht="10.5" customHeight="1">
      <c r="A5" s="58"/>
      <c r="B5" s="58"/>
      <c r="C5" s="58"/>
      <c r="D5" s="59"/>
      <c r="E5" s="60"/>
      <c r="F5" s="59"/>
      <c r="G5" s="58"/>
      <c r="H5" s="58"/>
    </row>
    <row r="6" spans="1:14" ht="10.5" customHeight="1">
      <c r="A6" s="61" t="s">
        <v>2</v>
      </c>
      <c r="B6" s="61" t="s">
        <v>33</v>
      </c>
      <c r="C6" s="61" t="s">
        <v>54</v>
      </c>
      <c r="D6" s="61" t="s">
        <v>4</v>
      </c>
      <c r="E6" s="61"/>
      <c r="F6" s="61"/>
      <c r="G6" s="62" t="s">
        <v>55</v>
      </c>
      <c r="H6" s="61" t="s">
        <v>7</v>
      </c>
      <c r="I6" s="61"/>
      <c r="J6" s="63" t="s">
        <v>56</v>
      </c>
      <c r="K6" s="63" t="s">
        <v>57</v>
      </c>
      <c r="L6" s="63" t="s">
        <v>58</v>
      </c>
      <c r="M6" s="63" t="s">
        <v>59</v>
      </c>
      <c r="N6" s="63" t="s">
        <v>60</v>
      </c>
    </row>
    <row r="7" spans="1:14" ht="45" customHeight="1">
      <c r="A7" s="61"/>
      <c r="B7" s="61"/>
      <c r="C7" s="61"/>
      <c r="D7" s="61"/>
      <c r="E7" s="61"/>
      <c r="F7" s="61"/>
      <c r="G7" s="62"/>
      <c r="H7" s="62" t="s">
        <v>61</v>
      </c>
      <c r="I7" s="63" t="s">
        <v>62</v>
      </c>
      <c r="J7" s="63"/>
      <c r="K7" s="63"/>
      <c r="L7" s="63"/>
      <c r="M7" s="63"/>
      <c r="N7" s="63"/>
    </row>
    <row r="8" spans="1:14" ht="21.75" customHeight="1">
      <c r="A8" s="62"/>
      <c r="B8" s="62"/>
      <c r="C8" s="62"/>
      <c r="D8" s="62" t="s">
        <v>11</v>
      </c>
      <c r="E8" s="62" t="s">
        <v>12</v>
      </c>
      <c r="F8" s="62" t="s">
        <v>13</v>
      </c>
      <c r="G8" s="62"/>
      <c r="H8" s="62"/>
      <c r="I8" s="62"/>
      <c r="J8" s="62"/>
      <c r="K8" s="62"/>
      <c r="L8" s="62"/>
      <c r="M8" s="62"/>
      <c r="N8" s="62"/>
    </row>
    <row r="9" spans="1:14" ht="15.75" customHeight="1">
      <c r="A9" s="64">
        <v>1</v>
      </c>
      <c r="B9" s="64">
        <v>2</v>
      </c>
      <c r="C9" s="64">
        <v>3</v>
      </c>
      <c r="D9" s="64">
        <v>4</v>
      </c>
      <c r="E9" s="64"/>
      <c r="F9" s="64"/>
      <c r="G9" s="64">
        <v>5</v>
      </c>
      <c r="H9" s="64">
        <v>6</v>
      </c>
      <c r="I9" s="64">
        <v>7</v>
      </c>
      <c r="J9" s="64">
        <v>8</v>
      </c>
      <c r="K9" s="64">
        <v>9</v>
      </c>
      <c r="L9" s="64">
        <v>10</v>
      </c>
      <c r="M9" s="64">
        <v>11</v>
      </c>
      <c r="N9" s="64">
        <v>12</v>
      </c>
    </row>
    <row r="10" spans="1:14" ht="15.75" customHeight="1">
      <c r="A10" s="65">
        <v>600</v>
      </c>
      <c r="B10" s="65" t="s">
        <v>14</v>
      </c>
      <c r="C10" s="65"/>
      <c r="D10" s="66">
        <v>970000</v>
      </c>
      <c r="E10" s="66">
        <f>SUM(E11:E12)</f>
        <v>130000</v>
      </c>
      <c r="F10" s="66">
        <f aca="true" t="shared" si="0" ref="F10:F16">SUM(D10:E10)</f>
        <v>1100000</v>
      </c>
      <c r="G10" s="66">
        <v>1100000</v>
      </c>
      <c r="H10" s="66"/>
      <c r="I10" s="66">
        <v>1100000</v>
      </c>
      <c r="J10" s="66"/>
      <c r="K10" s="66"/>
      <c r="L10" s="66"/>
      <c r="M10" s="66"/>
      <c r="N10" s="66"/>
    </row>
    <row r="11" spans="1:14" ht="15.75" customHeight="1">
      <c r="A11" s="64"/>
      <c r="B11" s="64">
        <v>60016</v>
      </c>
      <c r="C11" s="64" t="s">
        <v>36</v>
      </c>
      <c r="D11" s="67">
        <v>970000</v>
      </c>
      <c r="E11" s="67">
        <v>-39892.72</v>
      </c>
      <c r="F11" s="67">
        <f t="shared" si="0"/>
        <v>930107.28</v>
      </c>
      <c r="G11" s="67">
        <v>-39892.72</v>
      </c>
      <c r="H11" s="67"/>
      <c r="I11" s="67">
        <v>-39892.72</v>
      </c>
      <c r="J11" s="67"/>
      <c r="K11" s="67"/>
      <c r="L11" s="67"/>
      <c r="M11" s="67"/>
      <c r="N11" s="67"/>
    </row>
    <row r="12" spans="1:14" ht="22.5" customHeight="1">
      <c r="A12" s="64"/>
      <c r="B12" s="64">
        <v>60078</v>
      </c>
      <c r="C12" s="64" t="s">
        <v>37</v>
      </c>
      <c r="D12" s="67">
        <v>0</v>
      </c>
      <c r="E12" s="67">
        <v>169892.72</v>
      </c>
      <c r="F12" s="67">
        <f t="shared" si="0"/>
        <v>169892.72</v>
      </c>
      <c r="G12" s="67">
        <v>169892.72</v>
      </c>
      <c r="H12" s="67"/>
      <c r="I12" s="67">
        <v>169892.72</v>
      </c>
      <c r="J12" s="67"/>
      <c r="K12" s="67"/>
      <c r="L12" s="67"/>
      <c r="M12" s="67"/>
      <c r="N12" s="67"/>
    </row>
    <row r="13" spans="1:14" ht="15.75" customHeight="1">
      <c r="A13" s="65">
        <v>710</v>
      </c>
      <c r="B13" s="65" t="s">
        <v>38</v>
      </c>
      <c r="C13" s="65"/>
      <c r="D13" s="66">
        <v>307000</v>
      </c>
      <c r="E13" s="66">
        <v>-40000</v>
      </c>
      <c r="F13" s="66">
        <f t="shared" si="0"/>
        <v>267000</v>
      </c>
      <c r="G13" s="66">
        <v>267000</v>
      </c>
      <c r="H13" s="66">
        <v>41160</v>
      </c>
      <c r="I13" s="66">
        <v>225840</v>
      </c>
      <c r="J13" s="66"/>
      <c r="K13" s="66"/>
      <c r="L13" s="66"/>
      <c r="M13" s="66"/>
      <c r="N13" s="66"/>
    </row>
    <row r="14" spans="1:14" ht="23.25" customHeight="1">
      <c r="A14" s="64"/>
      <c r="B14" s="64">
        <v>71004</v>
      </c>
      <c r="C14" s="64" t="s">
        <v>39</v>
      </c>
      <c r="D14" s="67">
        <v>300000</v>
      </c>
      <c r="E14" s="67">
        <v>-40000</v>
      </c>
      <c r="F14" s="67">
        <f t="shared" si="0"/>
        <v>260000</v>
      </c>
      <c r="G14" s="67">
        <v>-40000</v>
      </c>
      <c r="H14" s="67"/>
      <c r="I14" s="67">
        <v>-40000</v>
      </c>
      <c r="J14" s="67"/>
      <c r="K14" s="67"/>
      <c r="L14" s="67"/>
      <c r="M14" s="67"/>
      <c r="N14" s="67"/>
    </row>
    <row r="15" spans="1:14" ht="15.75" customHeight="1">
      <c r="A15" s="65">
        <v>801</v>
      </c>
      <c r="B15" s="65" t="s">
        <v>20</v>
      </c>
      <c r="C15" s="65"/>
      <c r="D15" s="66">
        <v>12610485.52</v>
      </c>
      <c r="E15" s="66">
        <f>SUM(E16:E18)</f>
        <v>-8415</v>
      </c>
      <c r="F15" s="66">
        <f t="shared" si="0"/>
        <v>12602070.52</v>
      </c>
      <c r="G15" s="66">
        <v>11481067.76</v>
      </c>
      <c r="H15" s="66">
        <v>9082660</v>
      </c>
      <c r="I15" s="66">
        <v>2398407.76</v>
      </c>
      <c r="J15" s="66"/>
      <c r="K15" s="66">
        <v>566000</v>
      </c>
      <c r="L15" s="66">
        <v>555002.76</v>
      </c>
      <c r="M15" s="66"/>
      <c r="N15" s="66"/>
    </row>
    <row r="16" spans="1:14" ht="15.75" customHeight="1">
      <c r="A16" s="64"/>
      <c r="B16" s="64">
        <v>80101</v>
      </c>
      <c r="C16" s="64" t="s">
        <v>40</v>
      </c>
      <c r="D16" s="67">
        <v>7763185.76</v>
      </c>
      <c r="E16" s="67">
        <v>-25000</v>
      </c>
      <c r="F16" s="67">
        <f t="shared" si="0"/>
        <v>7738185.76</v>
      </c>
      <c r="G16" s="67">
        <v>-25000</v>
      </c>
      <c r="H16" s="67">
        <v>-25000</v>
      </c>
      <c r="I16" s="67"/>
      <c r="J16" s="67"/>
      <c r="K16" s="67"/>
      <c r="L16" s="67"/>
      <c r="M16" s="67"/>
      <c r="N16" s="67"/>
    </row>
    <row r="17" spans="1:14" ht="15.75" customHeight="1">
      <c r="A17" s="64"/>
      <c r="B17" s="64">
        <v>80110</v>
      </c>
      <c r="C17" s="64" t="s">
        <v>41</v>
      </c>
      <c r="D17" s="67">
        <v>3130588</v>
      </c>
      <c r="E17" s="67">
        <v>-5105</v>
      </c>
      <c r="F17" s="67">
        <f>SUM(D17:E18)</f>
        <v>3147173</v>
      </c>
      <c r="G17" s="67">
        <v>-5105</v>
      </c>
      <c r="H17" s="67">
        <v>-5105</v>
      </c>
      <c r="I17" s="67"/>
      <c r="J17" s="67"/>
      <c r="K17" s="67"/>
      <c r="L17" s="67"/>
      <c r="M17" s="67"/>
      <c r="N17" s="67"/>
    </row>
    <row r="18" spans="1:14" ht="15.75" customHeight="1">
      <c r="A18" s="64"/>
      <c r="B18" s="64"/>
      <c r="C18" s="64"/>
      <c r="D18" s="67"/>
      <c r="E18" s="67">
        <v>21690</v>
      </c>
      <c r="F18" s="67"/>
      <c r="G18" s="67">
        <v>21690</v>
      </c>
      <c r="H18" s="67">
        <v>21690</v>
      </c>
      <c r="I18" s="67"/>
      <c r="J18" s="67"/>
      <c r="K18" s="67"/>
      <c r="L18" s="67"/>
      <c r="M18" s="67"/>
      <c r="N18" s="67"/>
    </row>
    <row r="19" spans="1:14" ht="15.75" customHeight="1">
      <c r="A19" s="65">
        <v>852</v>
      </c>
      <c r="B19" s="65" t="s">
        <v>22</v>
      </c>
      <c r="C19" s="65"/>
      <c r="D19" s="66">
        <v>6053172</v>
      </c>
      <c r="E19" s="66">
        <f>SUM(E20:E26)</f>
        <v>-42399</v>
      </c>
      <c r="F19" s="66">
        <f>SUM(D19:E19)</f>
        <v>6010773</v>
      </c>
      <c r="G19" s="66">
        <v>1291934</v>
      </c>
      <c r="H19" s="66">
        <v>700384</v>
      </c>
      <c r="I19" s="66">
        <v>591550</v>
      </c>
      <c r="J19" s="66"/>
      <c r="K19" s="66">
        <v>4718839</v>
      </c>
      <c r="L19" s="66"/>
      <c r="M19" s="66"/>
      <c r="N19" s="66"/>
    </row>
    <row r="20" spans="1:14" ht="21" customHeight="1">
      <c r="A20" s="68"/>
      <c r="B20" s="69">
        <v>85212</v>
      </c>
      <c r="C20" s="69" t="s">
        <v>42</v>
      </c>
      <c r="D20" s="70">
        <v>4074209</v>
      </c>
      <c r="E20" s="70">
        <v>-81000</v>
      </c>
      <c r="F20" s="70">
        <f>SUM(D20:E22)</f>
        <v>3993209</v>
      </c>
      <c r="G20" s="70"/>
      <c r="H20" s="70"/>
      <c r="I20" s="70"/>
      <c r="J20" s="70"/>
      <c r="K20" s="70">
        <v>-81000</v>
      </c>
      <c r="L20" s="70"/>
      <c r="M20" s="70"/>
      <c r="N20" s="71"/>
    </row>
    <row r="21" spans="1:14" ht="15.75" customHeight="1">
      <c r="A21" s="68"/>
      <c r="B21" s="69"/>
      <c r="C21" s="69"/>
      <c r="D21" s="70"/>
      <c r="E21" s="70">
        <v>-1000</v>
      </c>
      <c r="F21" s="70"/>
      <c r="G21" s="70">
        <v>-1000</v>
      </c>
      <c r="H21" s="70"/>
      <c r="I21" s="70">
        <v>-1000</v>
      </c>
      <c r="J21" s="70"/>
      <c r="K21" s="70"/>
      <c r="L21" s="70"/>
      <c r="M21" s="70"/>
      <c r="N21" s="71"/>
    </row>
    <row r="22" spans="1:14" ht="23.25" customHeight="1">
      <c r="A22" s="68"/>
      <c r="B22" s="69"/>
      <c r="C22" s="69"/>
      <c r="D22" s="70"/>
      <c r="E22" s="70">
        <v>1000</v>
      </c>
      <c r="F22" s="70"/>
      <c r="G22" s="70">
        <v>1000</v>
      </c>
      <c r="H22" s="70"/>
      <c r="I22" s="70">
        <v>1000</v>
      </c>
      <c r="J22" s="70"/>
      <c r="K22" s="70"/>
      <c r="L22" s="70"/>
      <c r="M22" s="70"/>
      <c r="N22" s="71"/>
    </row>
    <row r="23" spans="1:14" ht="30.75" customHeight="1">
      <c r="A23" s="68"/>
      <c r="B23" s="69">
        <v>85213</v>
      </c>
      <c r="C23" s="69" t="s">
        <v>43</v>
      </c>
      <c r="D23" s="70">
        <v>23900</v>
      </c>
      <c r="E23" s="70">
        <v>2400</v>
      </c>
      <c r="F23" s="70">
        <f>SUM(D23:E23)</f>
        <v>26300</v>
      </c>
      <c r="G23" s="70">
        <v>2400</v>
      </c>
      <c r="H23" s="70"/>
      <c r="I23" s="70">
        <v>2400</v>
      </c>
      <c r="J23" s="70"/>
      <c r="K23" s="70"/>
      <c r="L23" s="70"/>
      <c r="M23" s="70"/>
      <c r="N23" s="71"/>
    </row>
    <row r="24" spans="1:14" ht="37.5" customHeight="1">
      <c r="A24" s="68"/>
      <c r="B24" s="69"/>
      <c r="C24" s="69"/>
      <c r="D24" s="70"/>
      <c r="E24" s="70">
        <v>-400</v>
      </c>
      <c r="F24" s="70"/>
      <c r="G24" s="70">
        <v>-400</v>
      </c>
      <c r="H24" s="70"/>
      <c r="I24" s="70">
        <v>-400</v>
      </c>
      <c r="J24" s="70"/>
      <c r="K24" s="70"/>
      <c r="L24" s="70"/>
      <c r="M24" s="70"/>
      <c r="N24" s="71"/>
    </row>
    <row r="25" spans="1:14" ht="33.75" customHeight="1">
      <c r="A25" s="68"/>
      <c r="B25" s="69">
        <v>85214</v>
      </c>
      <c r="C25" s="69" t="s">
        <v>44</v>
      </c>
      <c r="D25" s="70">
        <v>250289</v>
      </c>
      <c r="E25" s="70">
        <v>37000</v>
      </c>
      <c r="F25" s="70">
        <f>SUM(D25:E25)</f>
        <v>287289</v>
      </c>
      <c r="G25" s="70"/>
      <c r="H25" s="70"/>
      <c r="I25" s="70"/>
      <c r="J25" s="70"/>
      <c r="K25" s="70">
        <v>37000</v>
      </c>
      <c r="L25" s="70"/>
      <c r="M25" s="70"/>
      <c r="N25" s="71"/>
    </row>
    <row r="26" spans="1:14" ht="15.75" customHeight="1">
      <c r="A26" s="68"/>
      <c r="B26" s="69">
        <v>85219</v>
      </c>
      <c r="C26" s="69" t="s">
        <v>45</v>
      </c>
      <c r="D26" s="70">
        <v>629724</v>
      </c>
      <c r="E26" s="70">
        <v>-399</v>
      </c>
      <c r="F26" s="70">
        <f>SUM(D26:E26)</f>
        <v>629325</v>
      </c>
      <c r="G26" s="70">
        <v>-399</v>
      </c>
      <c r="H26" s="70">
        <v>-399</v>
      </c>
      <c r="I26" s="70"/>
      <c r="J26" s="70"/>
      <c r="K26" s="70"/>
      <c r="L26" s="70"/>
      <c r="M26" s="70"/>
      <c r="N26" s="71"/>
    </row>
    <row r="27" spans="1:14" ht="22.5" customHeight="1">
      <c r="A27" s="65">
        <v>853</v>
      </c>
      <c r="B27" s="65" t="s">
        <v>25</v>
      </c>
      <c r="C27" s="65"/>
      <c r="D27" s="66">
        <v>178200</v>
      </c>
      <c r="E27" s="66">
        <f>SUM(E28:E37)</f>
        <v>2585</v>
      </c>
      <c r="F27" s="66">
        <f>SUM(D27:E27)</f>
        <v>180785</v>
      </c>
      <c r="G27" s="66"/>
      <c r="H27" s="66"/>
      <c r="I27" s="66"/>
      <c r="J27" s="66"/>
      <c r="K27" s="66"/>
      <c r="L27" s="66">
        <v>180785</v>
      </c>
      <c r="M27" s="66"/>
      <c r="N27" s="66"/>
    </row>
    <row r="28" spans="1:14" ht="15.75" customHeight="1">
      <c r="A28" s="68"/>
      <c r="B28" s="69">
        <v>85395</v>
      </c>
      <c r="C28" s="69" t="s">
        <v>46</v>
      </c>
      <c r="D28" s="70">
        <v>178200</v>
      </c>
      <c r="E28" s="70">
        <v>1077.78</v>
      </c>
      <c r="F28" s="70">
        <f>SUM(D28:E37)</f>
        <v>180785</v>
      </c>
      <c r="G28" s="70"/>
      <c r="H28" s="70"/>
      <c r="I28" s="70"/>
      <c r="J28" s="70"/>
      <c r="K28" s="70"/>
      <c r="L28" s="70">
        <v>1077.78</v>
      </c>
      <c r="M28" s="70"/>
      <c r="N28" s="71"/>
    </row>
    <row r="29" spans="1:14" ht="15.75" customHeight="1">
      <c r="A29" s="68"/>
      <c r="B29" s="69"/>
      <c r="C29" s="69"/>
      <c r="D29" s="70"/>
      <c r="E29" s="70">
        <v>175.68</v>
      </c>
      <c r="F29" s="70"/>
      <c r="G29" s="70"/>
      <c r="H29" s="70"/>
      <c r="I29" s="70"/>
      <c r="J29" s="70"/>
      <c r="K29" s="70"/>
      <c r="L29" s="70">
        <v>175.68</v>
      </c>
      <c r="M29" s="70"/>
      <c r="N29" s="71"/>
    </row>
    <row r="30" spans="1:14" ht="15.75" customHeight="1">
      <c r="A30" s="68"/>
      <c r="B30" s="69"/>
      <c r="C30" s="69"/>
      <c r="D30" s="70"/>
      <c r="E30" s="70">
        <v>172.64</v>
      </c>
      <c r="F30" s="70"/>
      <c r="G30" s="70"/>
      <c r="H30" s="70"/>
      <c r="I30" s="70"/>
      <c r="J30" s="70"/>
      <c r="K30" s="70"/>
      <c r="L30" s="70">
        <v>172.64</v>
      </c>
      <c r="M30" s="70"/>
      <c r="N30" s="71"/>
    </row>
    <row r="31" spans="1:14" ht="15.75" customHeight="1">
      <c r="A31" s="68"/>
      <c r="B31" s="69"/>
      <c r="C31" s="69"/>
      <c r="D31" s="70"/>
      <c r="E31" s="70">
        <v>43.18</v>
      </c>
      <c r="F31" s="70"/>
      <c r="G31" s="70"/>
      <c r="H31" s="70"/>
      <c r="I31" s="70"/>
      <c r="J31" s="70"/>
      <c r="K31" s="70"/>
      <c r="L31" s="70">
        <v>43.18</v>
      </c>
      <c r="M31" s="70"/>
      <c r="N31" s="71"/>
    </row>
    <row r="32" spans="1:14" ht="15.75" customHeight="1">
      <c r="A32" s="68"/>
      <c r="B32" s="69"/>
      <c r="C32" s="69"/>
      <c r="D32" s="70"/>
      <c r="E32" s="70">
        <v>24.58</v>
      </c>
      <c r="F32" s="70"/>
      <c r="G32" s="70"/>
      <c r="H32" s="70"/>
      <c r="I32" s="70"/>
      <c r="J32" s="70"/>
      <c r="K32" s="70"/>
      <c r="L32" s="70">
        <v>24.58</v>
      </c>
      <c r="M32" s="70"/>
      <c r="N32" s="71"/>
    </row>
    <row r="33" spans="1:14" ht="15.75" customHeight="1">
      <c r="A33" s="68"/>
      <c r="B33" s="69"/>
      <c r="C33" s="69"/>
      <c r="D33" s="70"/>
      <c r="E33" s="70">
        <v>6.14</v>
      </c>
      <c r="F33" s="70"/>
      <c r="G33" s="70"/>
      <c r="H33" s="70"/>
      <c r="I33" s="70"/>
      <c r="J33" s="70"/>
      <c r="K33" s="70"/>
      <c r="L33" s="70">
        <v>6.14</v>
      </c>
      <c r="M33" s="70"/>
      <c r="N33" s="71"/>
    </row>
    <row r="34" spans="1:14" ht="15.75" customHeight="1">
      <c r="A34" s="68"/>
      <c r="B34" s="69"/>
      <c r="C34" s="69"/>
      <c r="D34" s="70"/>
      <c r="E34" s="70">
        <v>544</v>
      </c>
      <c r="F34" s="70"/>
      <c r="G34" s="70"/>
      <c r="H34" s="70"/>
      <c r="I34" s="70"/>
      <c r="J34" s="70"/>
      <c r="K34" s="70"/>
      <c r="L34" s="70">
        <v>544</v>
      </c>
      <c r="M34" s="70"/>
      <c r="N34" s="71"/>
    </row>
    <row r="35" spans="1:14" ht="15.75" customHeight="1">
      <c r="A35" s="68"/>
      <c r="B35" s="69"/>
      <c r="C35" s="69"/>
      <c r="D35" s="70"/>
      <c r="E35" s="70">
        <v>96</v>
      </c>
      <c r="F35" s="70"/>
      <c r="G35" s="70"/>
      <c r="H35" s="70"/>
      <c r="I35" s="70"/>
      <c r="J35" s="70"/>
      <c r="K35" s="70"/>
      <c r="L35" s="70">
        <v>96</v>
      </c>
      <c r="M35" s="70"/>
      <c r="N35" s="71"/>
    </row>
    <row r="36" spans="1:14" ht="15.75" customHeight="1">
      <c r="A36" s="68"/>
      <c r="B36" s="69"/>
      <c r="C36" s="69"/>
      <c r="D36" s="70"/>
      <c r="E36" s="70">
        <v>378.25</v>
      </c>
      <c r="F36" s="70"/>
      <c r="G36" s="70"/>
      <c r="H36" s="70"/>
      <c r="I36" s="70"/>
      <c r="J36" s="70"/>
      <c r="K36" s="70"/>
      <c r="L36" s="70">
        <v>378.25</v>
      </c>
      <c r="M36" s="70"/>
      <c r="N36" s="71"/>
    </row>
    <row r="37" spans="1:14" ht="15.75" customHeight="1">
      <c r="A37" s="68"/>
      <c r="B37" s="69"/>
      <c r="C37" s="69"/>
      <c r="D37" s="70"/>
      <c r="E37" s="70">
        <v>66.75</v>
      </c>
      <c r="F37" s="70"/>
      <c r="G37" s="70"/>
      <c r="H37" s="70"/>
      <c r="I37" s="70"/>
      <c r="J37" s="70"/>
      <c r="K37" s="70"/>
      <c r="L37" s="70">
        <v>66.75</v>
      </c>
      <c r="M37" s="70"/>
      <c r="N37" s="71"/>
    </row>
    <row r="38" spans="1:14" ht="15.75" customHeight="1">
      <c r="A38" s="65">
        <v>854</v>
      </c>
      <c r="B38" s="65" t="s">
        <v>27</v>
      </c>
      <c r="C38" s="65"/>
      <c r="D38" s="66">
        <v>95000</v>
      </c>
      <c r="E38" s="66">
        <v>207094</v>
      </c>
      <c r="F38" s="66">
        <f>SUM(D38:E38)</f>
        <v>302094</v>
      </c>
      <c r="G38" s="66"/>
      <c r="H38" s="66"/>
      <c r="I38" s="66"/>
      <c r="J38" s="66"/>
      <c r="K38" s="66">
        <v>302094</v>
      </c>
      <c r="L38" s="66"/>
      <c r="M38" s="66"/>
      <c r="N38" s="66"/>
    </row>
    <row r="39" spans="1:14" ht="15.75" customHeight="1">
      <c r="A39" s="68"/>
      <c r="B39" s="69">
        <v>85415</v>
      </c>
      <c r="C39" s="69" t="s">
        <v>47</v>
      </c>
      <c r="D39" s="70">
        <v>95000</v>
      </c>
      <c r="E39" s="70">
        <v>207094</v>
      </c>
      <c r="F39" s="70">
        <f>SUM(D39:E39)</f>
        <v>302094</v>
      </c>
      <c r="G39" s="70"/>
      <c r="H39" s="70"/>
      <c r="I39" s="70"/>
      <c r="J39" s="70"/>
      <c r="K39" s="70">
        <v>207094</v>
      </c>
      <c r="L39" s="70"/>
      <c r="M39" s="70"/>
      <c r="N39" s="71"/>
    </row>
    <row r="40" spans="1:14" ht="20.25" customHeight="1">
      <c r="A40" s="65">
        <v>900</v>
      </c>
      <c r="B40" s="65" t="s">
        <v>48</v>
      </c>
      <c r="C40" s="65"/>
      <c r="D40" s="66">
        <v>1595613</v>
      </c>
      <c r="E40" s="66">
        <v>-119929</v>
      </c>
      <c r="F40" s="66">
        <f>SUM(D40:E40)</f>
        <v>1475684</v>
      </c>
      <c r="G40" s="66">
        <v>1468684</v>
      </c>
      <c r="H40" s="66">
        <v>119000</v>
      </c>
      <c r="I40" s="66">
        <v>1349684</v>
      </c>
      <c r="J40" s="66"/>
      <c r="K40" s="66">
        <v>7000</v>
      </c>
      <c r="L40" s="66"/>
      <c r="M40" s="66"/>
      <c r="N40" s="66"/>
    </row>
    <row r="41" spans="1:14" ht="15.75" customHeight="1">
      <c r="A41" s="68"/>
      <c r="B41" s="69">
        <v>90003</v>
      </c>
      <c r="C41" s="69" t="s">
        <v>63</v>
      </c>
      <c r="D41" s="70">
        <v>356000</v>
      </c>
      <c r="E41" s="70">
        <v>-119929</v>
      </c>
      <c r="F41" s="70">
        <f>SUM(D41:E41)</f>
        <v>236071</v>
      </c>
      <c r="G41" s="70">
        <v>-119929</v>
      </c>
      <c r="H41" s="70"/>
      <c r="I41" s="70">
        <v>-119929</v>
      </c>
      <c r="J41" s="70"/>
      <c r="K41" s="70"/>
      <c r="L41" s="70"/>
      <c r="M41" s="70"/>
      <c r="N41" s="71"/>
    </row>
    <row r="42" spans="1:14" ht="10.5" customHeight="1">
      <c r="A42" s="65" t="s">
        <v>64</v>
      </c>
      <c r="B42" s="65"/>
      <c r="C42" s="65"/>
      <c r="D42" s="66">
        <v>27408473.2</v>
      </c>
      <c r="E42" s="66">
        <v>441661.72</v>
      </c>
      <c r="F42" s="66">
        <f>SUM(D42:E43)</f>
        <v>27537409.2</v>
      </c>
      <c r="G42" s="66">
        <v>19936116.02</v>
      </c>
      <c r="H42" s="66">
        <v>12371875.09</v>
      </c>
      <c r="I42" s="66">
        <v>7564240.93</v>
      </c>
      <c r="J42" s="66">
        <v>806300</v>
      </c>
      <c r="K42" s="66">
        <v>5796733</v>
      </c>
      <c r="L42" s="66">
        <v>758260.18</v>
      </c>
      <c r="M42" s="72"/>
      <c r="N42" s="66">
        <v>240000</v>
      </c>
    </row>
    <row r="43" spans="1:15" ht="10.5" customHeight="1">
      <c r="A43" s="65"/>
      <c r="B43" s="65"/>
      <c r="C43" s="65"/>
      <c r="D43" s="66"/>
      <c r="E43" s="73">
        <v>-312725.72</v>
      </c>
      <c r="F43" s="66"/>
      <c r="G43" s="66"/>
      <c r="H43" s="66"/>
      <c r="I43" s="66"/>
      <c r="J43" s="66"/>
      <c r="K43" s="66"/>
      <c r="L43" s="66"/>
      <c r="M43" s="66"/>
      <c r="N43" s="66"/>
      <c r="O43" s="74"/>
    </row>
    <row r="44" spans="1:15" ht="10.5" customHeight="1">
      <c r="A44" s="75"/>
      <c r="O44" s="76"/>
    </row>
    <row r="45" spans="1:11" ht="30.75" customHeight="1">
      <c r="A45" s="77"/>
      <c r="B45" s="77"/>
      <c r="C45" s="77"/>
      <c r="G45" s="78"/>
      <c r="H45" s="78"/>
      <c r="I45" s="78"/>
      <c r="K45" s="78"/>
    </row>
  </sheetData>
  <mergeCells count="51">
    <mergeCell ref="K1:N2"/>
    <mergeCell ref="A6:A7"/>
    <mergeCell ref="B6:B7"/>
    <mergeCell ref="C6:C7"/>
    <mergeCell ref="D6:F7"/>
    <mergeCell ref="G6:G7"/>
    <mergeCell ref="H6:I6"/>
    <mergeCell ref="J6:J7"/>
    <mergeCell ref="K6:K7"/>
    <mergeCell ref="L6:L7"/>
    <mergeCell ref="M6:M7"/>
    <mergeCell ref="N6:N7"/>
    <mergeCell ref="D9:F9"/>
    <mergeCell ref="B10:C10"/>
    <mergeCell ref="A11:A12"/>
    <mergeCell ref="B13:C13"/>
    <mergeCell ref="B15:C15"/>
    <mergeCell ref="A16:A18"/>
    <mergeCell ref="B17:B18"/>
    <mergeCell ref="C17:C18"/>
    <mergeCell ref="D17:D18"/>
    <mergeCell ref="F17:F18"/>
    <mergeCell ref="B19:C19"/>
    <mergeCell ref="A20:A26"/>
    <mergeCell ref="B20:B22"/>
    <mergeCell ref="C20:C22"/>
    <mergeCell ref="D20:D22"/>
    <mergeCell ref="F20:F22"/>
    <mergeCell ref="B23:B24"/>
    <mergeCell ref="C23:C24"/>
    <mergeCell ref="D23:D24"/>
    <mergeCell ref="F23:F24"/>
    <mergeCell ref="B27:C27"/>
    <mergeCell ref="A28:A37"/>
    <mergeCell ref="B28:B37"/>
    <mergeCell ref="C28:C37"/>
    <mergeCell ref="D28:D37"/>
    <mergeCell ref="F28:F37"/>
    <mergeCell ref="B38:C38"/>
    <mergeCell ref="B40:C40"/>
    <mergeCell ref="A42:C43"/>
    <mergeCell ref="D42:D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rintOptions/>
  <pageMargins left="0.7875" right="0.7875" top="0.7875" bottom="0.7875" header="0.5118055555555555" footer="0.5118055555555555"/>
  <pageSetup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I3" sqref="I3"/>
    </sheetView>
  </sheetViews>
  <sheetFormatPr defaultColWidth="8.796875" defaultRowHeight="14.25"/>
  <cols>
    <col min="1" max="1" width="4.59765625" style="51" customWidth="1"/>
    <col min="2" max="2" width="6.3984375" style="51" customWidth="1"/>
    <col min="3" max="3" width="15.3984375" style="51" customWidth="1"/>
    <col min="4" max="16384" width="8.8984375" style="51" customWidth="1"/>
  </cols>
  <sheetData>
    <row r="1" spans="1:11" ht="13.5">
      <c r="A1" s="79"/>
      <c r="B1" s="79"/>
      <c r="C1" s="79"/>
      <c r="D1" s="79"/>
      <c r="E1" s="79"/>
      <c r="F1" s="79"/>
      <c r="G1" s="79"/>
      <c r="H1" s="80"/>
      <c r="I1" s="80"/>
      <c r="J1" s="80"/>
      <c r="K1" s="81" t="s">
        <v>65</v>
      </c>
    </row>
    <row r="2" spans="1:11" ht="13.5">
      <c r="A2" s="79"/>
      <c r="B2" s="79"/>
      <c r="C2" s="79"/>
      <c r="D2" s="79"/>
      <c r="E2" s="79"/>
      <c r="F2" s="79"/>
      <c r="G2" s="79"/>
      <c r="H2" s="80"/>
      <c r="I2" s="80"/>
      <c r="J2" s="80"/>
      <c r="K2" s="81" t="s">
        <v>66</v>
      </c>
    </row>
    <row r="3" spans="1:11" ht="13.5">
      <c r="A3" s="79"/>
      <c r="B3" s="79"/>
      <c r="C3" s="79"/>
      <c r="D3" s="79"/>
      <c r="E3" s="79"/>
      <c r="F3" s="79"/>
      <c r="G3" s="79"/>
      <c r="H3" s="80"/>
      <c r="I3" s="80"/>
      <c r="J3" s="80"/>
      <c r="K3" s="81"/>
    </row>
    <row r="4" spans="1:11" ht="13.5">
      <c r="A4" s="79"/>
      <c r="B4" s="79"/>
      <c r="C4" s="79"/>
      <c r="D4" s="79"/>
      <c r="E4" s="79"/>
      <c r="F4" s="79"/>
      <c r="G4" s="79"/>
      <c r="H4" s="80"/>
      <c r="I4" s="80"/>
      <c r="J4" s="80"/>
      <c r="K4" s="81"/>
    </row>
    <row r="5" spans="1:11" ht="8.25" customHeight="1">
      <c r="A5" s="79"/>
      <c r="B5" s="79"/>
      <c r="C5" s="79"/>
      <c r="D5" s="79"/>
      <c r="E5" s="79"/>
      <c r="F5" s="79"/>
      <c r="G5" s="79"/>
      <c r="H5" s="80"/>
      <c r="I5" s="80"/>
      <c r="J5" s="80"/>
      <c r="K5" s="81"/>
    </row>
    <row r="6" spans="1:11" ht="8.25" customHeight="1">
      <c r="A6" s="79"/>
      <c r="B6" s="79"/>
      <c r="C6" s="79"/>
      <c r="D6" s="79"/>
      <c r="E6" s="79"/>
      <c r="F6" s="79"/>
      <c r="G6" s="79"/>
      <c r="H6" s="80"/>
      <c r="I6" s="80"/>
      <c r="J6" s="80"/>
      <c r="K6" s="81"/>
    </row>
    <row r="7" spans="1:11" ht="21.75" customHeight="1">
      <c r="A7" s="82" t="s">
        <v>67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21.7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20.25" customHeight="1">
      <c r="A9" s="84" t="s">
        <v>2</v>
      </c>
      <c r="B9" s="84" t="s">
        <v>33</v>
      </c>
      <c r="C9" s="84" t="s">
        <v>68</v>
      </c>
      <c r="D9" s="85" t="s">
        <v>69</v>
      </c>
      <c r="E9" s="85"/>
      <c r="F9" s="85"/>
      <c r="G9" s="85" t="s">
        <v>70</v>
      </c>
      <c r="H9" s="85"/>
      <c r="I9" s="85"/>
      <c r="J9" s="85" t="s">
        <v>71</v>
      </c>
      <c r="K9" s="85"/>
    </row>
    <row r="10" spans="1:11" ht="23.25">
      <c r="A10" s="84"/>
      <c r="B10" s="84"/>
      <c r="C10" s="84"/>
      <c r="D10" s="85" t="s">
        <v>11</v>
      </c>
      <c r="E10" s="84" t="s">
        <v>12</v>
      </c>
      <c r="F10" s="85" t="s">
        <v>13</v>
      </c>
      <c r="G10" s="85" t="s">
        <v>11</v>
      </c>
      <c r="H10" s="85" t="s">
        <v>12</v>
      </c>
      <c r="I10" s="85" t="s">
        <v>13</v>
      </c>
      <c r="J10" s="85" t="s">
        <v>72</v>
      </c>
      <c r="K10" s="85" t="s">
        <v>73</v>
      </c>
    </row>
    <row r="11" spans="1:11" ht="13.5">
      <c r="A11" s="86">
        <v>1</v>
      </c>
      <c r="B11" s="86">
        <v>2</v>
      </c>
      <c r="C11" s="86">
        <v>3</v>
      </c>
      <c r="D11" s="86">
        <v>4</v>
      </c>
      <c r="E11" s="86">
        <v>5</v>
      </c>
      <c r="F11" s="86">
        <v>6</v>
      </c>
      <c r="G11" s="86">
        <v>7</v>
      </c>
      <c r="H11" s="86">
        <v>8</v>
      </c>
      <c r="I11" s="86">
        <v>9</v>
      </c>
      <c r="J11" s="86">
        <v>10</v>
      </c>
      <c r="K11" s="86">
        <v>11</v>
      </c>
    </row>
    <row r="12" spans="1:11" ht="13.5">
      <c r="A12" s="87" t="s">
        <v>74</v>
      </c>
      <c r="B12" s="87" t="s">
        <v>75</v>
      </c>
      <c r="C12" s="86" t="s">
        <v>46</v>
      </c>
      <c r="D12" s="88">
        <v>344696.4</v>
      </c>
      <c r="E12" s="88"/>
      <c r="F12" s="88">
        <f>SUM(D12:E12)</f>
        <v>344696.4</v>
      </c>
      <c r="G12" s="88">
        <v>344696.4</v>
      </c>
      <c r="H12" s="88"/>
      <c r="I12" s="88">
        <f>SUM(G12:H12)</f>
        <v>344696.4</v>
      </c>
      <c r="J12" s="88">
        <v>344696.4</v>
      </c>
      <c r="K12" s="88"/>
    </row>
    <row r="13" spans="1:11" ht="13.5">
      <c r="A13" s="89" t="s">
        <v>76</v>
      </c>
      <c r="B13" s="89"/>
      <c r="C13" s="89"/>
      <c r="D13" s="90">
        <f>SUM(D12)</f>
        <v>344696.4</v>
      </c>
      <c r="E13" s="90">
        <v>0</v>
      </c>
      <c r="F13" s="90">
        <f>SUM(F12)</f>
        <v>344696.4</v>
      </c>
      <c r="G13" s="90">
        <f>SUM(G12)</f>
        <v>344696.4</v>
      </c>
      <c r="H13" s="90">
        <v>0</v>
      </c>
      <c r="I13" s="90">
        <f>SUM(I12)</f>
        <v>344696.4</v>
      </c>
      <c r="J13" s="90">
        <f>SUM(J12)</f>
        <v>344696.4</v>
      </c>
      <c r="K13" s="90">
        <v>0</v>
      </c>
    </row>
    <row r="14" spans="1:11" ht="113.25" customHeight="1">
      <c r="A14" s="87">
        <v>750</v>
      </c>
      <c r="B14" s="87">
        <v>75011</v>
      </c>
      <c r="C14" s="91" t="s">
        <v>77</v>
      </c>
      <c r="D14" s="92">
        <v>67944</v>
      </c>
      <c r="E14" s="92"/>
      <c r="F14" s="92">
        <v>67944</v>
      </c>
      <c r="G14" s="92">
        <v>67944</v>
      </c>
      <c r="H14" s="92"/>
      <c r="I14" s="92">
        <v>67944</v>
      </c>
      <c r="J14" s="92">
        <v>67944</v>
      </c>
      <c r="K14" s="92"/>
    </row>
    <row r="15" spans="1:11" ht="13.5">
      <c r="A15" s="89" t="s">
        <v>78</v>
      </c>
      <c r="B15" s="89"/>
      <c r="C15" s="89"/>
      <c r="D15" s="93">
        <f>SUM(D14)</f>
        <v>67944</v>
      </c>
      <c r="E15" s="93">
        <v>0</v>
      </c>
      <c r="F15" s="94">
        <f>SUM(F14)</f>
        <v>67944</v>
      </c>
      <c r="G15" s="94">
        <f>SUM(G14)</f>
        <v>67944</v>
      </c>
      <c r="H15" s="94">
        <v>0</v>
      </c>
      <c r="I15" s="94">
        <f>SUM(I14)</f>
        <v>67944</v>
      </c>
      <c r="J15" s="94">
        <f>SUM(J14)</f>
        <v>67944</v>
      </c>
      <c r="K15" s="93">
        <v>0</v>
      </c>
    </row>
    <row r="16" spans="1:11" ht="79.5">
      <c r="A16" s="95">
        <v>751</v>
      </c>
      <c r="B16" s="95">
        <v>75101</v>
      </c>
      <c r="C16" s="91" t="s">
        <v>79</v>
      </c>
      <c r="D16" s="96">
        <v>2065</v>
      </c>
      <c r="E16" s="96"/>
      <c r="F16" s="96">
        <f>SUM(D16:E16)</f>
        <v>2065</v>
      </c>
      <c r="G16" s="96">
        <v>2065</v>
      </c>
      <c r="H16" s="96"/>
      <c r="I16" s="96">
        <f>SUM(G16:H16)</f>
        <v>2065</v>
      </c>
      <c r="J16" s="96">
        <v>2065</v>
      </c>
      <c r="K16" s="97"/>
    </row>
    <row r="17" spans="1:11" ht="13.5" customHeight="1">
      <c r="A17" s="98" t="s">
        <v>80</v>
      </c>
      <c r="B17" s="98"/>
      <c r="C17" s="98"/>
      <c r="D17" s="99">
        <f>SUM(D16)</f>
        <v>2065</v>
      </c>
      <c r="E17" s="99">
        <v>0</v>
      </c>
      <c r="F17" s="99">
        <f>SUM(D17:E17)</f>
        <v>2065</v>
      </c>
      <c r="G17" s="99">
        <f>SUM(G16)</f>
        <v>2065</v>
      </c>
      <c r="H17" s="99">
        <v>0</v>
      </c>
      <c r="I17" s="99">
        <f>SUM(G17:H17)</f>
        <v>2065</v>
      </c>
      <c r="J17" s="99">
        <f>SUM(J16)</f>
        <v>2065</v>
      </c>
      <c r="K17" s="93">
        <v>0</v>
      </c>
    </row>
    <row r="18" spans="1:11" ht="67.5" customHeight="1">
      <c r="A18" s="95">
        <v>754</v>
      </c>
      <c r="B18" s="95">
        <v>75414</v>
      </c>
      <c r="C18" s="91" t="s">
        <v>81</v>
      </c>
      <c r="D18" s="96">
        <v>200</v>
      </c>
      <c r="E18" s="96"/>
      <c r="F18" s="96">
        <v>200</v>
      </c>
      <c r="G18" s="96">
        <v>200</v>
      </c>
      <c r="H18" s="96"/>
      <c r="I18" s="96">
        <v>200</v>
      </c>
      <c r="J18" s="96">
        <v>200</v>
      </c>
      <c r="K18" s="97"/>
    </row>
    <row r="19" spans="1:11" ht="13.5">
      <c r="A19" s="100" t="s">
        <v>82</v>
      </c>
      <c r="B19" s="100"/>
      <c r="C19" s="100"/>
      <c r="D19" s="99">
        <v>200</v>
      </c>
      <c r="E19" s="99">
        <v>0</v>
      </c>
      <c r="F19" s="99">
        <v>200</v>
      </c>
      <c r="G19" s="99">
        <v>200</v>
      </c>
      <c r="H19" s="99">
        <v>0</v>
      </c>
      <c r="I19" s="99">
        <v>200</v>
      </c>
      <c r="J19" s="99">
        <v>200</v>
      </c>
      <c r="K19" s="93">
        <v>0</v>
      </c>
    </row>
    <row r="20" spans="1:11" ht="13.5" customHeight="1">
      <c r="A20" s="101">
        <v>852</v>
      </c>
      <c r="B20" s="101">
        <v>85212</v>
      </c>
      <c r="C20" s="102" t="s">
        <v>83</v>
      </c>
      <c r="D20" s="103">
        <v>4037000</v>
      </c>
      <c r="E20" s="104">
        <v>-81000</v>
      </c>
      <c r="F20" s="103">
        <f>D20+E20</f>
        <v>3956000</v>
      </c>
      <c r="G20" s="103">
        <v>4037000</v>
      </c>
      <c r="H20" s="103">
        <v>-81000</v>
      </c>
      <c r="I20" s="103">
        <f>G20+H20</f>
        <v>3956000</v>
      </c>
      <c r="J20" s="103">
        <v>3956000</v>
      </c>
      <c r="K20" s="105"/>
    </row>
    <row r="21" spans="1:11" ht="13.5">
      <c r="A21" s="101"/>
      <c r="B21" s="101"/>
      <c r="C21" s="102"/>
      <c r="D21" s="103"/>
      <c r="E21" s="103"/>
      <c r="F21" s="103"/>
      <c r="G21" s="103"/>
      <c r="H21" s="103"/>
      <c r="I21" s="103"/>
      <c r="J21" s="103"/>
      <c r="K21" s="105"/>
    </row>
    <row r="22" spans="1:11" ht="11.25" customHeight="1">
      <c r="A22" s="101"/>
      <c r="B22" s="101"/>
      <c r="C22" s="102"/>
      <c r="D22" s="103"/>
      <c r="E22" s="103"/>
      <c r="F22" s="103"/>
      <c r="G22" s="103"/>
      <c r="H22" s="103"/>
      <c r="I22" s="103"/>
      <c r="J22" s="103"/>
      <c r="K22" s="105"/>
    </row>
    <row r="23" spans="1:11" ht="12.75" hidden="1">
      <c r="A23" s="101"/>
      <c r="B23" s="101"/>
      <c r="C23" s="102"/>
      <c r="D23" s="103"/>
      <c r="E23" s="103"/>
      <c r="F23" s="103"/>
      <c r="G23" s="103"/>
      <c r="H23" s="103"/>
      <c r="I23" s="103"/>
      <c r="J23" s="103"/>
      <c r="K23" s="105"/>
    </row>
    <row r="24" spans="1:11" ht="12.75" hidden="1">
      <c r="A24" s="101"/>
      <c r="B24" s="101"/>
      <c r="C24" s="102"/>
      <c r="D24" s="103"/>
      <c r="E24" s="103"/>
      <c r="F24" s="103"/>
      <c r="G24" s="103"/>
      <c r="H24" s="103"/>
      <c r="I24" s="103"/>
      <c r="J24" s="103"/>
      <c r="K24" s="105"/>
    </row>
    <row r="25" spans="1:11" ht="52.5" customHeight="1">
      <c r="A25" s="101"/>
      <c r="B25" s="101"/>
      <c r="C25" s="102"/>
      <c r="D25" s="103"/>
      <c r="E25" s="103"/>
      <c r="F25" s="103"/>
      <c r="G25" s="103"/>
      <c r="H25" s="103"/>
      <c r="I25" s="103"/>
      <c r="J25" s="103"/>
      <c r="K25" s="105"/>
    </row>
    <row r="26" spans="1:11" ht="13.5" customHeight="1">
      <c r="A26" s="106" t="s">
        <v>84</v>
      </c>
      <c r="B26" s="106"/>
      <c r="C26" s="106"/>
      <c r="D26" s="107">
        <f aca="true" t="shared" si="0" ref="D26:J26">SUM(D20)</f>
        <v>4037000</v>
      </c>
      <c r="E26" s="107">
        <f t="shared" si="0"/>
        <v>-81000</v>
      </c>
      <c r="F26" s="107">
        <f t="shared" si="0"/>
        <v>3956000</v>
      </c>
      <c r="G26" s="107">
        <f t="shared" si="0"/>
        <v>4037000</v>
      </c>
      <c r="H26" s="107">
        <f t="shared" si="0"/>
        <v>-81000</v>
      </c>
      <c r="I26" s="107">
        <f t="shared" si="0"/>
        <v>3956000</v>
      </c>
      <c r="J26" s="107">
        <f t="shared" si="0"/>
        <v>3956000</v>
      </c>
      <c r="K26" s="108"/>
    </row>
    <row r="27" spans="1:11" ht="53.25">
      <c r="A27" s="101">
        <v>852</v>
      </c>
      <c r="B27" s="101">
        <v>85213</v>
      </c>
      <c r="C27" s="18" t="s">
        <v>85</v>
      </c>
      <c r="D27" s="103">
        <v>5400</v>
      </c>
      <c r="E27" s="103">
        <v>-400</v>
      </c>
      <c r="F27" s="103">
        <f>SUM(D27:E27)</f>
        <v>5000</v>
      </c>
      <c r="G27" s="103">
        <v>5400</v>
      </c>
      <c r="H27" s="103">
        <v>-400</v>
      </c>
      <c r="I27" s="103">
        <f>SUM(G27:H27)</f>
        <v>5000</v>
      </c>
      <c r="J27" s="103">
        <v>5000</v>
      </c>
      <c r="K27" s="108"/>
    </row>
    <row r="28" spans="1:11" ht="13.5" customHeight="1">
      <c r="A28" s="106" t="s">
        <v>86</v>
      </c>
      <c r="B28" s="106"/>
      <c r="C28" s="106"/>
      <c r="D28" s="107">
        <f aca="true" t="shared" si="1" ref="D28:J28">SUM(D27)</f>
        <v>5400</v>
      </c>
      <c r="E28" s="107">
        <f t="shared" si="1"/>
        <v>-400</v>
      </c>
      <c r="F28" s="107">
        <f t="shared" si="1"/>
        <v>5000</v>
      </c>
      <c r="G28" s="107">
        <f t="shared" si="1"/>
        <v>5400</v>
      </c>
      <c r="H28" s="107">
        <f t="shared" si="1"/>
        <v>-400</v>
      </c>
      <c r="I28" s="107">
        <f t="shared" si="1"/>
        <v>5000</v>
      </c>
      <c r="J28" s="107">
        <f t="shared" si="1"/>
        <v>5000</v>
      </c>
      <c r="K28" s="108"/>
    </row>
    <row r="29" spans="1:11" ht="13.5">
      <c r="A29" s="101">
        <v>852</v>
      </c>
      <c r="B29" s="101">
        <v>85295</v>
      </c>
      <c r="C29" s="109" t="s">
        <v>46</v>
      </c>
      <c r="D29" s="103">
        <v>9600</v>
      </c>
      <c r="E29" s="103"/>
      <c r="F29" s="103">
        <f>SUM(D29:E29)</f>
        <v>9600</v>
      </c>
      <c r="G29" s="103">
        <v>9600</v>
      </c>
      <c r="H29" s="103"/>
      <c r="I29" s="103">
        <f>SUM(G29:H29)</f>
        <v>9600</v>
      </c>
      <c r="J29" s="103">
        <v>9600</v>
      </c>
      <c r="K29" s="108"/>
    </row>
    <row r="30" spans="1:11" ht="13.5">
      <c r="A30" s="106"/>
      <c r="B30" s="106"/>
      <c r="C30" s="106" t="s">
        <v>87</v>
      </c>
      <c r="D30" s="107">
        <f aca="true" t="shared" si="2" ref="D30:J30">SUM(D29)</f>
        <v>9600</v>
      </c>
      <c r="E30" s="107">
        <f t="shared" si="2"/>
        <v>0</v>
      </c>
      <c r="F30" s="107">
        <f t="shared" si="2"/>
        <v>9600</v>
      </c>
      <c r="G30" s="107">
        <f t="shared" si="2"/>
        <v>9600</v>
      </c>
      <c r="H30" s="107">
        <f t="shared" si="2"/>
        <v>0</v>
      </c>
      <c r="I30" s="107">
        <f t="shared" si="2"/>
        <v>9600</v>
      </c>
      <c r="J30" s="107">
        <f t="shared" si="2"/>
        <v>9600</v>
      </c>
      <c r="K30" s="110"/>
    </row>
    <row r="31" spans="1:11" ht="13.5">
      <c r="A31" s="111" t="s">
        <v>88</v>
      </c>
      <c r="B31" s="111"/>
      <c r="C31" s="111"/>
      <c r="D31" s="112">
        <f>D26+D28+D30</f>
        <v>4052000</v>
      </c>
      <c r="E31" s="112">
        <f>E26+E28</f>
        <v>-81400</v>
      </c>
      <c r="F31" s="112">
        <f>SUM(D31:E31)</f>
        <v>3970600</v>
      </c>
      <c r="G31" s="112">
        <f>G26+G28+G30</f>
        <v>4052000</v>
      </c>
      <c r="H31" s="112">
        <f>H26+H28</f>
        <v>-81400</v>
      </c>
      <c r="I31" s="112">
        <f>SUM(G31:H31)</f>
        <v>3970600</v>
      </c>
      <c r="J31" s="112">
        <f>J26+J28+J30</f>
        <v>3970600</v>
      </c>
      <c r="K31" s="113">
        <v>0</v>
      </c>
    </row>
    <row r="32" spans="1:11" ht="13.5">
      <c r="A32" s="114" t="s">
        <v>4</v>
      </c>
      <c r="B32" s="114"/>
      <c r="C32" s="114"/>
      <c r="D32" s="115">
        <f>D13+D15+D17+D19+D31</f>
        <v>4466905.4</v>
      </c>
      <c r="E32" s="115">
        <f>E31</f>
        <v>-81400</v>
      </c>
      <c r="F32" s="115">
        <f>SUM(D32:E32)</f>
        <v>4385505.4</v>
      </c>
      <c r="G32" s="116">
        <f>G13+G15+G17+G19+G31</f>
        <v>4466905.4</v>
      </c>
      <c r="H32" s="116">
        <f>H31</f>
        <v>-81400</v>
      </c>
      <c r="I32" s="116">
        <f>SUM(G32:H32)</f>
        <v>4385505.4</v>
      </c>
      <c r="J32" s="116">
        <f>J13+J15+J17+J19+J31</f>
        <v>4385505.4</v>
      </c>
      <c r="K32" s="115">
        <v>0</v>
      </c>
    </row>
  </sheetData>
  <mergeCells count="26">
    <mergeCell ref="A7:K7"/>
    <mergeCell ref="A9:A10"/>
    <mergeCell ref="B9:B10"/>
    <mergeCell ref="C9:C10"/>
    <mergeCell ref="D9:F9"/>
    <mergeCell ref="G9:I9"/>
    <mergeCell ref="J9:K9"/>
    <mergeCell ref="A13:C13"/>
    <mergeCell ref="A15:C15"/>
    <mergeCell ref="A17:C17"/>
    <mergeCell ref="A19:C19"/>
    <mergeCell ref="A20:A25"/>
    <mergeCell ref="B20:B25"/>
    <mergeCell ref="C20:C25"/>
    <mergeCell ref="D20:D25"/>
    <mergeCell ref="E20:E25"/>
    <mergeCell ref="F20:F25"/>
    <mergeCell ref="G20:G25"/>
    <mergeCell ref="H20:H25"/>
    <mergeCell ref="I20:I25"/>
    <mergeCell ref="J20:J25"/>
    <mergeCell ref="K20:K25"/>
    <mergeCell ref="A26:C26"/>
    <mergeCell ref="A28:C28"/>
    <mergeCell ref="A31:C31"/>
    <mergeCell ref="A32:C3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dcterms:created xsi:type="dcterms:W3CDTF">2012-04-30T12:20:10Z</dcterms:created>
  <dcterms:modified xsi:type="dcterms:W3CDTF">2012-04-30T12:20:10Z</dcterms:modified>
  <cp:category/>
  <cp:version/>
  <cp:contentType/>
  <cp:contentStatus/>
</cp:coreProperties>
</file>