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Arkusz7" sheetId="1" r:id="rId1"/>
    <sheet name="Arkusz10" sheetId="2" r:id="rId2"/>
    <sheet name="Arkusz5" sheetId="3" r:id="rId3"/>
    <sheet name="Arkusz6" sheetId="4" r:id="rId4"/>
    <sheet name="Arkusz8" sheetId="5" r:id="rId5"/>
  </sheets>
  <definedNames/>
  <calcPr fullCalcOnLoad="1"/>
</workbook>
</file>

<file path=xl/sharedStrings.xml><?xml version="1.0" encoding="utf-8"?>
<sst xmlns="http://schemas.openxmlformats.org/spreadsheetml/2006/main" count="221" uniqueCount="150">
  <si>
    <t>Załącznik Nr 1 do Uchwały Rady Gminy Gostynin                                       Nr 173/XX/2012 z dnia 22 maja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</si>
  <si>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</si>
  <si>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</si>
  <si>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</si>
  <si>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</si>
  <si>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</si>
  <si>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</si>
  <si>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</si>
  <si>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</si>
  <si>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</si>
  <si>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</si>
  <si>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</si>
  <si>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</si>
  <si>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</si>
  <si>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Dochody od osób prawnych, od osób fizycznych i od innych jednostek nieposiadających osobowości prawnej oraz wydatki związane z ich poborem</t>
  </si>
  <si>
    <t>Podatek od środków transportowych</t>
  </si>
  <si>
    <t>Wpływy z opłaty eksploatacyjnej</t>
  </si>
  <si>
    <t>Dochody ogółem</t>
  </si>
  <si>
    <t>Załącznik Nr 2 do Uchwały Rady Gminy Gostynin</t>
  </si>
  <si>
    <t>Nr 173/XX/2012 z dnia 22 maja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</si>
  <si>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</si>
  <si>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</si>
  <si>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</si>
  <si>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</si>
  <si>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</si>
  <si>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O10</t>
  </si>
  <si>
    <t>Rolnictwo i łowiectwo</t>
  </si>
  <si>
    <t>O1010</t>
  </si>
  <si>
    <t>Infrastruktura wodociągowa i sanitacyjna wsi</t>
  </si>
  <si>
    <t>Wytwarzanie i zaopatrywanie w energię elektryczną, gaz i wodę</t>
  </si>
  <si>
    <t>Dostarczanie wody</t>
  </si>
  <si>
    <t>Gospodarka mieszkaniowa</t>
  </si>
  <si>
    <t>Gospodarka gruntami i nieruchomościami</t>
  </si>
  <si>
    <t>Oświata i wychowanie</t>
  </si>
  <si>
    <t>Szkoły podstawowe</t>
  </si>
  <si>
    <t>Gospodarka komunalna i ochrona środowiska</t>
  </si>
  <si>
    <t>Pozostała działalność</t>
  </si>
  <si>
    <t>Wydatki ogółem</t>
  </si>
  <si>
    <t>Załącznik Nr 2a do Uchwały Rady Gminy Gostynin                Nr 173/XX/2012  z dnia 22 maja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</si>
  <si>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</si>
  <si>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</si>
  <si>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</si>
  <si>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</si>
  <si>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</si>
  <si>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</si>
  <si>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</si>
  <si>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</si>
  <si>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</si>
  <si>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</si>
  <si>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</si>
  <si>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 xml:space="preserve">Wytwarzanie i zaopatrywanie w energię, gaz i wodę </t>
  </si>
  <si>
    <t>Pozostała dzialalność</t>
  </si>
  <si>
    <t>Ogółem wydatki</t>
  </si>
  <si>
    <t>Załącznik Nr 2b do Uchwały Rady Gminy Gostynin Nr 173/XX/2012</t>
  </si>
  <si>
    <t>z dnia 22 maja 2012r.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</si>
  <si>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</si>
  <si>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</si>
  <si>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</si>
  <si>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</si>
  <si>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</si>
  <si>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</si>
  <si>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</si>
  <si>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                    Załącznik nr 3 do Uchwały Rady Gminy Gostynin</t>
  </si>
  <si>
    <t xml:space="preserve">                    Nr 173/XX/2012 z dnia 22 maja 2012r.</t>
  </si>
  <si>
    <t xml:space="preserve">Wydatki na zadania inwestycyjne na 2012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</si>
  <si>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</si>
  <si>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</si>
  <si>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</si>
  <si>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</si>
  <si>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</si>
  <si>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</si>
  <si>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</si>
  <si>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</si>
  <si>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</si>
  <si>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</si>
  <si>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</si>
  <si>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</si>
  <si>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oczyszczalni ścieków w Sokołowie – I etap</t>
  </si>
  <si>
    <t xml:space="preserve">A.      
B. 
C. 
</t>
  </si>
  <si>
    <t>po zmianie</t>
  </si>
  <si>
    <t>Przebudowa kanalizacji sanitarnej we wsi Sokołów</t>
  </si>
  <si>
    <t xml:space="preserve">A.      
B. 400 000,00
C. </t>
  </si>
  <si>
    <t>Rozbudowa oczyszczalni ścieków w m. Lucień</t>
  </si>
  <si>
    <t xml:space="preserve">A.      
B.600 000,00
C. 
</t>
  </si>
  <si>
    <t>Przebudowa i rozbudowa stacji uzdatniania wody w m. Sieraków</t>
  </si>
  <si>
    <t xml:space="preserve">A.      
B.1 200 000,00
C. 
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</si>
  <si>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</si>
  <si>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</si>
  <si>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</si>
  <si>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     
B. 
C. 210 000,00   </t>
  </si>
  <si>
    <t xml:space="preserve">Rozbudowa sieci kanalizacji sanitarnej na terenie gminy min. w m.: Bierzewice, Dąbrówka, Górki Drugie </t>
  </si>
  <si>
    <t xml:space="preserve">Razem 010 </t>
  </si>
  <si>
    <t>A.      
B. 2 200 000,00
C. 210 000,00</t>
  </si>
  <si>
    <t>Przebudowa drogi gminnej Nagodów – Rumunki</t>
  </si>
  <si>
    <t>A.      
B. 
C.</t>
  </si>
  <si>
    <t>Przebudowa nawierzchni drogi gminnej w m. Gulewo</t>
  </si>
  <si>
    <t xml:space="preserve">Przebudowa nawierzchni drogi gminnej w m. Rogożewek </t>
  </si>
  <si>
    <t>A.      
B.
C.</t>
  </si>
  <si>
    <t>Projekt budowlany drogi  gminnej w m. Białe-Antoninów</t>
  </si>
  <si>
    <t>A.    
B.
C.</t>
  </si>
  <si>
    <t>Budowa chodnika przy drodze gminnej do kościoła w Białem – Fundusz sołecki Białe-Antoninów</t>
  </si>
  <si>
    <t>Razem 600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</si>
  <si>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</si>
  <si>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</si>
  <si>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</si>
  <si>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</si>
  <si>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</si>
  <si>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</si>
  <si>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Zmiana sposobu użytkowania budynku gminnego po mleczarni na lokale mieszkalne, budowa dwóch budynków wielorodzinnych mieszkalnych oraz zagospodarowanie terenu. Opracowanie dokumentacji projektowej.</t>
  </si>
  <si>
    <t>Budowa placu zabaw  w m. Bierzewice</t>
  </si>
  <si>
    <t>A.      
B.110 000,00
C.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</si>
  <si>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</si>
  <si>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</si>
  <si>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</si>
  <si>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</si>
  <si>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</si>
  <si>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</si>
  <si>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Zakupy inwestycyjne – wykup działki w miejscowości Lucień</t>
  </si>
  <si>
    <t>Razem 700</t>
  </si>
  <si>
    <t>A.      
B.185 000,00
C.15 000,00</t>
  </si>
  <si>
    <t>Zakup sprzętu komputerowego</t>
  </si>
  <si>
    <t>Razem 750</t>
  </si>
  <si>
    <t>A.      
B 0,00
C.</t>
  </si>
  <si>
    <t>Zakup samochodu strażackiego</t>
  </si>
  <si>
    <t>Razem 754</t>
  </si>
  <si>
    <t>Zmiana sposobu użytkowania części poddasza na sale lekcyjne w budynku Zespołu Szkoły Podstawowej i Gimnazjum w Solcu</t>
  </si>
  <si>
    <t xml:space="preserve">A.   
B. 
C.
</t>
  </si>
  <si>
    <t>Budowa boiska sportowego przy szkole w miejscowości Stefanów</t>
  </si>
  <si>
    <t xml:space="preserve">A.    
B.95 000,00 
C.
</t>
  </si>
  <si>
    <t>Budowa placu zabaw przy budynku Szkoły Podstawowej w Sokołowie</t>
  </si>
  <si>
    <t xml:space="preserve">A.59 212,50     
B.  
C.
</t>
  </si>
  <si>
    <t>Budowa placu zabaw przy budynku Szkoły Podstawowej w Teodorowie</t>
  </si>
  <si>
    <t xml:space="preserve">A.59 212,50   
B.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</si>
  <si>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</si>
  <si>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</si>
  <si>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</si>
  <si>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>Wykonanie placu zabaw przy szkole we wsi Stefanów(utwardzenie)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</si>
  <si>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</si>
  <si>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</si>
  <si>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</si>
  <si>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>Razem 801</t>
  </si>
  <si>
    <t>A. 118  425,00           B.  223 350,00
C.</t>
  </si>
  <si>
    <t xml:space="preserve">A.    118 425,00 
B.   2 608 350,00
C.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</si>
  <si>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</si>
  <si>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</si>
  <si>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</si>
  <si>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</si>
  <si>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</si>
  <si>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~ Wprowadzono do budżetu w poz. 6 kol.9 poz. c kwotę: 210.000,00zł – wpłaty, pozostałe środki. Pozostałe środki z kol. 9 będą wprowadzane </t>
  </si>
  <si>
    <t>sukcesywnie po podpisaniu umów.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</si>
</sst>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</numFmts>
  <fonts count="36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1"/>
      <family val="0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10"/>
      <color indexed="8"/>
      <name val="Times New Roman1"/>
      <family val="0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0"/>
      <name val="Lucida Sans Unicode"/>
      <family val="2"/>
    </font>
    <font>
      <i/>
      <sz val="10"/>
      <name val="Lucida Sans Unicode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4" fontId="3" fillId="0" borderId="0" applyBorder="0" applyProtection="0">
      <alignment/>
    </xf>
    <xf numFmtId="165" fontId="2" fillId="0" borderId="0" applyBorder="0" applyProtection="0">
      <alignment/>
    </xf>
    <xf numFmtId="166" fontId="2" fillId="0" borderId="0" applyBorder="0" applyProtection="0">
      <alignment/>
    </xf>
    <xf numFmtId="167" fontId="3" fillId="0" borderId="0" applyBorder="0" applyProtection="0">
      <alignment/>
    </xf>
  </cellStyleXfs>
  <cellXfs count="138">
    <xf numFmtId="164" fontId="0" fillId="0" borderId="0" xfId="0" applyAlignment="1">
      <alignment/>
    </xf>
    <xf numFmtId="164" fontId="4" fillId="0" borderId="0" xfId="23" applyNumberFormat="1" applyFont="1" applyFill="1" applyBorder="1" applyAlignment="1" applyProtection="1">
      <alignment/>
      <protection/>
    </xf>
    <xf numFmtId="164" fontId="5" fillId="0" borderId="0" xfId="23" applyNumberFormat="1" applyFont="1" applyFill="1" applyBorder="1" applyAlignment="1" applyProtection="1">
      <alignment horizontal="center"/>
      <protection/>
    </xf>
    <xf numFmtId="164" fontId="4" fillId="0" borderId="0" xfId="25" applyNumberFormat="1" applyFont="1" applyFill="1" applyBorder="1" applyAlignment="1" applyProtection="1">
      <alignment/>
      <protection/>
    </xf>
    <xf numFmtId="164" fontId="4" fillId="0" borderId="0" xfId="25" applyNumberFormat="1" applyFont="1" applyFill="1" applyBorder="1" applyAlignment="1" applyProtection="1">
      <alignment wrapText="1"/>
      <protection/>
    </xf>
    <xf numFmtId="164" fontId="5" fillId="0" borderId="0" xfId="23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center" vertical="center" wrapText="1"/>
      <protection/>
    </xf>
    <xf numFmtId="164" fontId="6" fillId="0" borderId="1" xfId="23" applyNumberFormat="1" applyFont="1" applyFill="1" applyBorder="1" applyAlignment="1" applyProtection="1">
      <alignment horizontal="center" vertical="center"/>
      <protection/>
    </xf>
    <xf numFmtId="164" fontId="4" fillId="0" borderId="0" xfId="23" applyNumberFormat="1" applyFont="1" applyFill="1" applyBorder="1" applyAlignment="1" applyProtection="1">
      <alignment horizontal="center" vertical="center"/>
      <protection/>
    </xf>
    <xf numFmtId="164" fontId="6" fillId="2" borderId="1" xfId="23" applyNumberFormat="1" applyFont="1" applyFill="1" applyBorder="1" applyAlignment="1" applyProtection="1">
      <alignment horizontal="left" vertical="center" wrapText="1"/>
      <protection/>
    </xf>
    <xf numFmtId="168" fontId="6" fillId="2" borderId="1" xfId="23" applyNumberFormat="1" applyFont="1" applyFill="1" applyBorder="1" applyAlignment="1" applyProtection="1">
      <alignment horizontal="right" vertical="center"/>
      <protection/>
    </xf>
    <xf numFmtId="164" fontId="7" fillId="0" borderId="1" xfId="23" applyNumberFormat="1" applyFont="1" applyFill="1" applyBorder="1" applyAlignment="1" applyProtection="1">
      <alignment horizontal="left" vertical="center" wrapText="1"/>
      <protection/>
    </xf>
    <xf numFmtId="168" fontId="7" fillId="0" borderId="1" xfId="23" applyNumberFormat="1" applyFont="1" applyFill="1" applyBorder="1" applyAlignment="1" applyProtection="1">
      <alignment horizontal="right" vertical="center"/>
      <protection/>
    </xf>
    <xf numFmtId="164" fontId="0" fillId="2" borderId="1" xfId="0" applyNumberFormat="1" applyFill="1" applyBorder="1" applyAlignment="1">
      <alignment/>
    </xf>
    <xf numFmtId="164" fontId="6" fillId="2" borderId="1" xfId="23" applyNumberFormat="1" applyFont="1" applyFill="1" applyBorder="1" applyAlignment="1" applyProtection="1">
      <alignment horizontal="right" vertical="center" wrapText="1"/>
      <protection/>
    </xf>
    <xf numFmtId="168" fontId="6" fillId="2" borderId="1" xfId="23" applyNumberFormat="1" applyFont="1" applyFill="1" applyBorder="1" applyAlignment="1" applyProtection="1">
      <alignment horizontal="right" vertical="center"/>
      <protection/>
    </xf>
    <xf numFmtId="164" fontId="4" fillId="0" borderId="0" xfId="23" applyNumberFormat="1" applyFont="1" applyFill="1" applyBorder="1" applyAlignment="1" applyProtection="1">
      <alignment vertical="center"/>
      <protection/>
    </xf>
    <xf numFmtId="164" fontId="4" fillId="0" borderId="0" xfId="25" applyNumberFormat="1" applyFont="1" applyFill="1" applyBorder="1" applyAlignment="1" applyProtection="1">
      <alignment horizontal="right"/>
      <protection/>
    </xf>
    <xf numFmtId="164" fontId="5" fillId="2" borderId="1" xfId="23" applyNumberFormat="1" applyFont="1" applyFill="1" applyBorder="1" applyAlignment="1" applyProtection="1">
      <alignment horizontal="center" vertical="center"/>
      <protection/>
    </xf>
    <xf numFmtId="164" fontId="5" fillId="2" borderId="1" xfId="23" applyNumberFormat="1" applyFont="1" applyFill="1" applyBorder="1" applyAlignment="1" applyProtection="1">
      <alignment horizontal="center" vertical="center" wrapText="1"/>
      <protection/>
    </xf>
    <xf numFmtId="164" fontId="5" fillId="0" borderId="1" xfId="23" applyNumberFormat="1" applyFont="1" applyFill="1" applyBorder="1" applyAlignment="1" applyProtection="1">
      <alignment horizontal="center" vertical="center"/>
      <protection/>
    </xf>
    <xf numFmtId="168" fontId="5" fillId="2" borderId="1" xfId="23" applyNumberFormat="1" applyFont="1" applyFill="1" applyBorder="1" applyAlignment="1" applyProtection="1">
      <alignment horizontal="right" vertical="center"/>
      <protection/>
    </xf>
    <xf numFmtId="164" fontId="4" fillId="0" borderId="1" xfId="23" applyNumberFormat="1" applyFont="1" applyFill="1" applyBorder="1" applyAlignment="1" applyProtection="1">
      <alignment horizontal="center" vertical="center"/>
      <protection/>
    </xf>
    <xf numFmtId="168" fontId="4" fillId="0" borderId="1" xfId="23" applyNumberFormat="1" applyFont="1" applyFill="1" applyBorder="1" applyAlignment="1" applyProtection="1">
      <alignment horizontal="right" vertical="center"/>
      <protection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23" applyNumberFormat="1" applyFont="1" applyFill="1" applyBorder="1" applyAlignment="1" applyProtection="1">
      <alignment horizontal="center" vertical="center" wrapText="1"/>
      <protection/>
    </xf>
    <xf numFmtId="168" fontId="8" fillId="2" borderId="1" xfId="23" applyNumberFormat="1" applyFont="1" applyFill="1" applyBorder="1" applyAlignment="1" applyProtection="1">
      <alignment horizontal="right" vertical="center"/>
      <protection/>
    </xf>
    <xf numFmtId="164" fontId="8" fillId="3" borderId="1" xfId="0" applyNumberFormat="1" applyFont="1" applyFill="1" applyBorder="1" applyAlignment="1">
      <alignment horizontal="center" vertical="center"/>
    </xf>
    <xf numFmtId="164" fontId="9" fillId="3" borderId="1" xfId="23" applyNumberFormat="1" applyFont="1" applyFill="1" applyBorder="1" applyAlignment="1" applyProtection="1">
      <alignment horizontal="center" vertical="center" wrapText="1"/>
      <protection/>
    </xf>
    <xf numFmtId="168" fontId="9" fillId="3" borderId="1" xfId="23" applyNumberFormat="1" applyFont="1" applyFill="1" applyBorder="1" applyAlignment="1" applyProtection="1">
      <alignment horizontal="right" vertical="center"/>
      <protection/>
    </xf>
    <xf numFmtId="164" fontId="8" fillId="4" borderId="1" xfId="0" applyNumberFormat="1" applyFont="1" applyFill="1" applyBorder="1" applyAlignment="1">
      <alignment horizontal="center" vertical="center"/>
    </xf>
    <xf numFmtId="168" fontId="8" fillId="4" borderId="1" xfId="23" applyNumberFormat="1" applyFont="1" applyFill="1" applyBorder="1" applyAlignment="1" applyProtection="1">
      <alignment horizontal="right" vertical="center"/>
      <protection/>
    </xf>
    <xf numFmtId="168" fontId="5" fillId="4" borderId="1" xfId="25" applyNumberFormat="1" applyFont="1" applyFill="1" applyBorder="1" applyAlignment="1" applyProtection="1">
      <alignment horizontal="right"/>
      <protection/>
    </xf>
    <xf numFmtId="169" fontId="4" fillId="0" borderId="0" xfId="25" applyNumberFormat="1" applyFont="1" applyFill="1" applyBorder="1" applyAlignment="1" applyProtection="1">
      <alignment/>
      <protection/>
    </xf>
    <xf numFmtId="170" fontId="10" fillId="0" borderId="0" xfId="23" applyNumberFormat="1" applyFont="1" applyFill="1" applyBorder="1" applyAlignment="1" applyProtection="1">
      <alignment horizontal="left"/>
      <protection/>
    </xf>
    <xf numFmtId="170" fontId="4" fillId="0" borderId="0" xfId="23" applyNumberFormat="1" applyFont="1" applyFill="1" applyBorder="1" applyAlignment="1" applyProtection="1">
      <alignment horizontal="left"/>
      <protection/>
    </xf>
    <xf numFmtId="164" fontId="11" fillId="0" borderId="0" xfId="22" applyNumberFormat="1" applyFont="1" applyFill="1" applyBorder="1" applyAlignment="1" applyProtection="1">
      <alignment vertical="center"/>
      <protection/>
    </xf>
    <xf numFmtId="164" fontId="11" fillId="0" borderId="0" xfId="22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12" fillId="0" borderId="0" xfId="22" applyNumberFormat="1" applyFont="1" applyFill="1" applyBorder="1" applyAlignment="1" applyProtection="1">
      <alignment vertical="center"/>
      <protection/>
    </xf>
    <xf numFmtId="169" fontId="11" fillId="0" borderId="0" xfId="26" applyNumberFormat="1" applyFont="1" applyFill="1" applyBorder="1" applyAlignment="1" applyProtection="1">
      <alignment vertical="center" wrapText="1"/>
      <protection/>
    </xf>
    <xf numFmtId="164" fontId="11" fillId="0" borderId="0" xfId="26" applyNumberFormat="1" applyFont="1" applyFill="1" applyBorder="1" applyAlignment="1" applyProtection="1">
      <alignment vertical="center"/>
      <protection/>
    </xf>
    <xf numFmtId="164" fontId="12" fillId="0" borderId="0" xfId="26" applyNumberFormat="1" applyFont="1" applyFill="1" applyBorder="1" applyAlignment="1" applyProtection="1">
      <alignment vertical="center"/>
      <protection/>
    </xf>
    <xf numFmtId="164" fontId="11" fillId="0" borderId="0" xfId="26" applyNumberFormat="1" applyFont="1" applyFill="1" applyBorder="1" applyAlignment="1" applyProtection="1">
      <alignment/>
      <protection/>
    </xf>
    <xf numFmtId="164" fontId="11" fillId="0" borderId="0" xfId="26" applyNumberFormat="1" applyFont="1" applyFill="1" applyBorder="1" applyAlignment="1" applyProtection="1">
      <alignment wrapText="1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13" fillId="0" borderId="0" xfId="22" applyNumberFormat="1" applyFont="1" applyFill="1" applyBorder="1" applyAlignment="1" applyProtection="1">
      <alignment horizontal="center" vertical="center"/>
      <protection/>
    </xf>
    <xf numFmtId="164" fontId="11" fillId="2" borderId="1" xfId="22" applyNumberFormat="1" applyFont="1" applyFill="1" applyBorder="1" applyAlignment="1" applyProtection="1">
      <alignment horizontal="center" vertical="center"/>
      <protection/>
    </xf>
    <xf numFmtId="164" fontId="11" fillId="2" borderId="1" xfId="22" applyNumberFormat="1" applyFont="1" applyFill="1" applyBorder="1" applyAlignment="1" applyProtection="1">
      <alignment horizontal="center" vertical="center" wrapText="1"/>
      <protection/>
    </xf>
    <xf numFmtId="164" fontId="11" fillId="2" borderId="1" xfId="22" applyNumberFormat="1" applyFont="1" applyFill="1" applyBorder="1" applyAlignment="1" applyProtection="1">
      <alignment vertical="center" wrapText="1"/>
      <protection/>
    </xf>
    <xf numFmtId="164" fontId="11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2" borderId="1" xfId="22" applyNumberFormat="1" applyFont="1" applyFill="1" applyBorder="1" applyAlignment="1" applyProtection="1">
      <alignment horizontal="center" vertical="center" wrapText="1"/>
      <protection/>
    </xf>
    <xf numFmtId="168" fontId="12" fillId="2" borderId="1" xfId="22" applyNumberFormat="1" applyFont="1" applyFill="1" applyBorder="1" applyAlignment="1" applyProtection="1">
      <alignment vertical="center" wrapText="1"/>
      <protection/>
    </xf>
    <xf numFmtId="168" fontId="11" fillId="0" borderId="1" xfId="22" applyNumberFormat="1" applyFont="1" applyFill="1" applyBorder="1" applyAlignment="1" applyProtection="1">
      <alignment vertical="center" wrapText="1"/>
      <protection/>
    </xf>
    <xf numFmtId="164" fontId="12" fillId="3" borderId="1" xfId="22" applyNumberFormat="1" applyFont="1" applyFill="1" applyBorder="1" applyAlignment="1" applyProtection="1">
      <alignment horizontal="center" vertical="center" wrapText="1"/>
      <protection/>
    </xf>
    <xf numFmtId="164" fontId="11" fillId="3" borderId="1" xfId="22" applyNumberFormat="1" applyFont="1" applyFill="1" applyBorder="1" applyAlignment="1" applyProtection="1">
      <alignment horizontal="center" vertical="center" wrapText="1"/>
      <protection/>
    </xf>
    <xf numFmtId="168" fontId="11" fillId="3" borderId="1" xfId="22" applyNumberFormat="1" applyFont="1" applyFill="1" applyBorder="1" applyAlignment="1" applyProtection="1">
      <alignment vertical="center" wrapText="1"/>
      <protection/>
    </xf>
    <xf numFmtId="168" fontId="12" fillId="3" borderId="1" xfId="22" applyNumberFormat="1" applyFont="1" applyFill="1" applyBorder="1" applyAlignment="1" applyProtection="1">
      <alignment vertical="center" wrapText="1"/>
      <protection/>
    </xf>
    <xf numFmtId="164" fontId="14" fillId="2" borderId="1" xfId="0" applyNumberFormat="1" applyFont="1" applyFill="1" applyBorder="1" applyAlignment="1">
      <alignment/>
    </xf>
    <xf numFmtId="168" fontId="12" fillId="2" borderId="1" xfId="22" applyNumberFormat="1" applyFont="1" applyFill="1" applyBorder="1" applyAlignment="1" applyProtection="1">
      <alignment vertical="center"/>
      <protection/>
    </xf>
    <xf numFmtId="164" fontId="15" fillId="0" borderId="0" xfId="0" applyNumberFormat="1" applyFont="1" applyAlignment="1">
      <alignment/>
    </xf>
    <xf numFmtId="164" fontId="16" fillId="0" borderId="0" xfId="22" applyNumberFormat="1" applyFont="1" applyFill="1" applyBorder="1" applyAlignment="1" applyProtection="1">
      <alignment vertical="center"/>
      <protection/>
    </xf>
    <xf numFmtId="168" fontId="12" fillId="0" borderId="0" xfId="22" applyNumberFormat="1" applyFont="1" applyFill="1" applyBorder="1" applyAlignment="1" applyProtection="1">
      <alignment/>
      <protection/>
    </xf>
    <xf numFmtId="164" fontId="11" fillId="0" borderId="0" xfId="25" applyNumberFormat="1" applyFont="1" applyFill="1" applyBorder="1" applyAlignment="1" applyProtection="1">
      <alignment vertical="center"/>
      <protection/>
    </xf>
    <xf numFmtId="168" fontId="17" fillId="0" borderId="0" xfId="26" applyNumberFormat="1" applyFont="1" applyFill="1" applyBorder="1" applyAlignment="1" applyProtection="1">
      <alignment vertical="center" wrapText="1"/>
      <protection/>
    </xf>
    <xf numFmtId="164" fontId="18" fillId="0" borderId="0" xfId="21" applyFont="1" applyBorder="1" applyAlignment="1" applyProtection="1">
      <alignment vertical="center"/>
      <protection/>
    </xf>
    <xf numFmtId="164" fontId="18" fillId="0" borderId="0" xfId="21" applyFont="1" applyBorder="1" applyProtection="1">
      <alignment/>
      <protection/>
    </xf>
    <xf numFmtId="164" fontId="18" fillId="0" borderId="0" xfId="21" applyFont="1" applyBorder="1" applyAlignment="1" applyProtection="1">
      <alignment horizontal="center" vertical="center"/>
      <protection/>
    </xf>
    <xf numFmtId="164" fontId="18" fillId="0" borderId="0" xfId="21" applyFont="1" applyBorder="1" applyAlignment="1" applyProtection="1">
      <alignment horizontal="right" vertical="center"/>
      <protection/>
    </xf>
    <xf numFmtId="164" fontId="19" fillId="0" borderId="0" xfId="21" applyFont="1" applyBorder="1" applyAlignment="1" applyProtection="1">
      <alignment vertical="center"/>
      <protection/>
    </xf>
    <xf numFmtId="164" fontId="20" fillId="0" borderId="0" xfId="21" applyFont="1" applyBorder="1" applyAlignment="1" applyProtection="1">
      <alignment vertical="center"/>
      <protection/>
    </xf>
    <xf numFmtId="164" fontId="20" fillId="2" borderId="1" xfId="21" applyFont="1" applyFill="1" applyBorder="1" applyAlignment="1" applyProtection="1">
      <alignment horizontal="center" vertical="center" wrapText="1"/>
      <protection/>
    </xf>
    <xf numFmtId="164" fontId="20" fillId="2" borderId="1" xfId="21" applyFont="1" applyFill="1" applyBorder="1" applyAlignment="1" applyProtection="1">
      <alignment vertical="center" wrapText="1"/>
      <protection/>
    </xf>
    <xf numFmtId="164" fontId="21" fillId="2" borderId="1" xfId="21" applyFont="1" applyFill="1" applyBorder="1" applyAlignment="1" applyProtection="1">
      <alignment horizontal="center" vertical="center" wrapText="1"/>
      <protection/>
    </xf>
    <xf numFmtId="164" fontId="18" fillId="0" borderId="1" xfId="21" applyFont="1" applyBorder="1" applyAlignment="1" applyProtection="1">
      <alignment horizontal="center" vertical="center" wrapText="1"/>
      <protection/>
    </xf>
    <xf numFmtId="164" fontId="19" fillId="2" borderId="1" xfId="21" applyFont="1" applyFill="1" applyBorder="1" applyAlignment="1" applyProtection="1">
      <alignment horizontal="center" vertical="center" wrapText="1"/>
      <protection/>
    </xf>
    <xf numFmtId="168" fontId="19" fillId="2" borderId="1" xfId="21" applyNumberFormat="1" applyFont="1" applyFill="1" applyBorder="1" applyAlignment="1" applyProtection="1">
      <alignment vertical="center" wrapText="1"/>
      <protection/>
    </xf>
    <xf numFmtId="164" fontId="19" fillId="2" borderId="1" xfId="21" applyFont="1" applyFill="1" applyBorder="1" applyAlignment="1" applyProtection="1">
      <alignment vertical="center" wrapText="1"/>
      <protection/>
    </xf>
    <xf numFmtId="164" fontId="22" fillId="0" borderId="1" xfId="21" applyFont="1" applyBorder="1" applyAlignment="1" applyProtection="1">
      <alignment horizontal="center" vertical="center" wrapText="1"/>
      <protection/>
    </xf>
    <xf numFmtId="168" fontId="22" fillId="0" borderId="1" xfId="21" applyNumberFormat="1" applyFont="1" applyBorder="1" applyAlignment="1" applyProtection="1">
      <alignment vertical="center" wrapText="1"/>
      <protection/>
    </xf>
    <xf numFmtId="168" fontId="20" fillId="2" borderId="1" xfId="21" applyNumberFormat="1" applyFont="1" applyFill="1" applyBorder="1" applyAlignment="1" applyProtection="1">
      <alignment vertical="center"/>
      <protection/>
    </xf>
    <xf numFmtId="164" fontId="23" fillId="0" borderId="0" xfId="21" applyFont="1" applyBorder="1" applyAlignment="1" applyProtection="1">
      <alignment vertical="center"/>
      <protection/>
    </xf>
    <xf numFmtId="164" fontId="3" fillId="0" borderId="0" xfId="22" applyBorder="1" applyProtection="1">
      <alignment/>
      <protection/>
    </xf>
    <xf numFmtId="164" fontId="3" fillId="0" borderId="0" xfId="22" applyBorder="1" applyAlignment="1" applyProtection="1">
      <alignment vertical="center"/>
      <protection/>
    </xf>
    <xf numFmtId="164" fontId="24" fillId="0" borderId="0" xfId="22" applyFont="1" applyBorder="1" applyAlignment="1" applyProtection="1">
      <alignment horizontal="center" vertical="center" wrapText="1"/>
      <protection/>
    </xf>
    <xf numFmtId="164" fontId="25" fillId="0" borderId="0" xfId="22" applyFont="1" applyBorder="1" applyAlignment="1" applyProtection="1">
      <alignment horizontal="right" vertical="center"/>
      <protection/>
    </xf>
    <xf numFmtId="164" fontId="26" fillId="5" borderId="2" xfId="22" applyFont="1" applyFill="1" applyBorder="1" applyAlignment="1" applyProtection="1">
      <alignment horizontal="center" vertical="center"/>
      <protection/>
    </xf>
    <xf numFmtId="164" fontId="26" fillId="5" borderId="2" xfId="22" applyFont="1" applyFill="1" applyBorder="1" applyAlignment="1" applyProtection="1">
      <alignment horizontal="center" vertical="center" wrapText="1"/>
      <protection/>
    </xf>
    <xf numFmtId="164" fontId="27" fillId="5" borderId="2" xfId="22" applyFont="1" applyFill="1" applyBorder="1" applyAlignment="1" applyProtection="1">
      <alignment horizontal="center" vertical="center" wrapText="1"/>
      <protection/>
    </xf>
    <xf numFmtId="164" fontId="28" fillId="5" borderId="2" xfId="22" applyFont="1" applyFill="1" applyBorder="1" applyAlignment="1" applyProtection="1">
      <alignment horizontal="center" vertical="center" wrapText="1"/>
      <protection/>
    </xf>
    <xf numFmtId="164" fontId="29" fillId="0" borderId="2" xfId="22" applyFont="1" applyBorder="1" applyAlignment="1" applyProtection="1">
      <alignment horizontal="center" vertical="center"/>
      <protection/>
    </xf>
    <xf numFmtId="164" fontId="30" fillId="0" borderId="2" xfId="22" applyFont="1" applyBorder="1" applyAlignment="1" applyProtection="1">
      <alignment horizontal="center" vertical="center"/>
      <protection/>
    </xf>
    <xf numFmtId="164" fontId="30" fillId="0" borderId="2" xfId="22" applyFont="1" applyBorder="1" applyAlignment="1" applyProtection="1">
      <alignment horizontal="left" vertical="center" wrapText="1"/>
      <protection/>
    </xf>
    <xf numFmtId="168" fontId="30" fillId="0" borderId="2" xfId="22" applyNumberFormat="1" applyFont="1" applyBorder="1" applyAlignment="1" applyProtection="1">
      <alignment horizontal="right" vertical="center"/>
      <protection/>
    </xf>
    <xf numFmtId="168" fontId="30" fillId="0" borderId="2" xfId="22" applyNumberFormat="1" applyFont="1" applyBorder="1" applyAlignment="1" applyProtection="1">
      <alignment horizontal="left" vertical="center" wrapText="1"/>
      <protection/>
    </xf>
    <xf numFmtId="168" fontId="30" fillId="0" borderId="2" xfId="22" applyNumberFormat="1" applyFont="1" applyBorder="1" applyAlignment="1" applyProtection="1">
      <alignment horizontal="center" vertical="center"/>
      <protection/>
    </xf>
    <xf numFmtId="168" fontId="30" fillId="0" borderId="2" xfId="22" applyNumberFormat="1" applyFont="1" applyBorder="1" applyAlignment="1" applyProtection="1">
      <alignment horizontal="left" vertical="center" wrapText="1"/>
      <protection/>
    </xf>
    <xf numFmtId="164" fontId="30" fillId="0" borderId="2" xfId="22" applyFont="1" applyBorder="1" applyAlignment="1" applyProtection="1">
      <alignment vertical="center"/>
      <protection/>
    </xf>
    <xf numFmtId="164" fontId="30" fillId="0" borderId="2" xfId="22" applyFont="1" applyBorder="1" applyAlignment="1" applyProtection="1">
      <alignment horizontal="left" wrapText="1"/>
      <protection/>
    </xf>
    <xf numFmtId="164" fontId="31" fillId="3" borderId="2" xfId="22" applyFont="1" applyFill="1" applyBorder="1" applyAlignment="1" applyProtection="1">
      <alignment horizontal="center" vertical="center"/>
      <protection/>
    </xf>
    <xf numFmtId="164" fontId="22" fillId="3" borderId="2" xfId="22" applyFont="1" applyFill="1" applyBorder="1" applyAlignment="1" applyProtection="1">
      <alignment vertical="center" wrapText="1"/>
      <protection/>
    </xf>
    <xf numFmtId="171" fontId="19" fillId="3" borderId="2" xfId="22" applyNumberFormat="1" applyFont="1" applyFill="1" applyBorder="1" applyAlignment="1" applyProtection="1">
      <alignment horizontal="right" vertical="center"/>
      <protection/>
    </xf>
    <xf numFmtId="171" fontId="19" fillId="3" borderId="2" xfId="22" applyNumberFormat="1" applyFont="1" applyFill="1" applyBorder="1" applyAlignment="1" applyProtection="1">
      <alignment horizontal="left" wrapText="1"/>
      <protection/>
    </xf>
    <xf numFmtId="171" fontId="19" fillId="3" borderId="2" xfId="22" applyNumberFormat="1" applyFont="1" applyFill="1" applyBorder="1" applyAlignment="1" applyProtection="1">
      <alignment vertical="center"/>
      <protection/>
    </xf>
    <xf numFmtId="164" fontId="19" fillId="3" borderId="2" xfId="22" applyFont="1" applyFill="1" applyBorder="1" applyAlignment="1" applyProtection="1">
      <alignment vertical="center"/>
      <protection/>
    </xf>
    <xf numFmtId="164" fontId="22" fillId="0" borderId="2" xfId="22" applyFont="1" applyBorder="1" applyAlignment="1" applyProtection="1">
      <alignment horizontal="center" vertical="center"/>
      <protection/>
    </xf>
    <xf numFmtId="164" fontId="22" fillId="0" borderId="2" xfId="22" applyFont="1" applyBorder="1" applyAlignment="1" applyProtection="1">
      <alignment vertical="center" wrapText="1"/>
      <protection/>
    </xf>
    <xf numFmtId="168" fontId="22" fillId="0" borderId="2" xfId="22" applyNumberFormat="1" applyFont="1" applyBorder="1" applyAlignment="1" applyProtection="1">
      <alignment horizontal="right" vertical="center"/>
      <protection/>
    </xf>
    <xf numFmtId="168" fontId="22" fillId="0" borderId="2" xfId="22" applyNumberFormat="1" applyFont="1" applyBorder="1" applyAlignment="1" applyProtection="1">
      <alignment vertical="center" wrapText="1"/>
      <protection/>
    </xf>
    <xf numFmtId="164" fontId="22" fillId="0" borderId="2" xfId="22" applyFont="1" applyBorder="1" applyAlignment="1" applyProtection="1">
      <alignment vertical="center"/>
      <protection/>
    </xf>
    <xf numFmtId="164" fontId="30" fillId="0" borderId="2" xfId="20" applyFont="1" applyBorder="1" applyAlignment="1" applyProtection="1">
      <alignment vertical="center" wrapText="1"/>
      <protection/>
    </xf>
    <xf numFmtId="168" fontId="19" fillId="3" borderId="2" xfId="22" applyNumberFormat="1" applyFont="1" applyFill="1" applyBorder="1" applyAlignment="1" applyProtection="1">
      <alignment horizontal="right" vertical="center"/>
      <protection/>
    </xf>
    <xf numFmtId="168" fontId="19" fillId="3" borderId="2" xfId="22" applyNumberFormat="1" applyFont="1" applyFill="1" applyBorder="1" applyAlignment="1" applyProtection="1">
      <alignment horizontal="left" vertical="center" wrapText="1"/>
      <protection/>
    </xf>
    <xf numFmtId="164" fontId="22" fillId="3" borderId="2" xfId="22" applyFont="1" applyFill="1" applyBorder="1" applyAlignment="1" applyProtection="1">
      <alignment vertical="center"/>
      <protection/>
    </xf>
    <xf numFmtId="164" fontId="22" fillId="0" borderId="2" xfId="22" applyFont="1" applyBorder="1" applyAlignment="1" applyProtection="1">
      <alignment wrapText="1"/>
      <protection/>
    </xf>
    <xf numFmtId="164" fontId="30" fillId="0" borderId="3" xfId="20" applyFont="1" applyBorder="1" applyAlignment="1" applyProtection="1">
      <alignment vertical="center" wrapText="1"/>
      <protection/>
    </xf>
    <xf numFmtId="168" fontId="19" fillId="3" borderId="2" xfId="22" applyNumberFormat="1" applyFont="1" applyFill="1" applyBorder="1" applyAlignment="1" applyProtection="1">
      <alignment vertical="center" wrapText="1"/>
      <protection/>
    </xf>
    <xf numFmtId="164" fontId="22" fillId="3" borderId="2" xfId="22" applyFont="1" applyFill="1" applyBorder="1" applyAlignment="1" applyProtection="1">
      <alignment horizontal="center" vertical="center"/>
      <protection/>
    </xf>
    <xf numFmtId="168" fontId="22" fillId="3" borderId="2" xfId="22" applyNumberFormat="1" applyFont="1" applyFill="1" applyBorder="1" applyAlignment="1" applyProtection="1">
      <alignment horizontal="right" vertical="center"/>
      <protection/>
    </xf>
    <xf numFmtId="168" fontId="32" fillId="0" borderId="2" xfId="22" applyNumberFormat="1" applyFont="1" applyBorder="1" applyAlignment="1" applyProtection="1">
      <alignment vertical="center"/>
      <protection/>
    </xf>
    <xf numFmtId="164" fontId="30" fillId="3" borderId="2" xfId="20" applyFont="1" applyFill="1" applyBorder="1" applyAlignment="1" applyProtection="1">
      <alignment vertical="center" wrapText="1"/>
      <protection/>
    </xf>
    <xf numFmtId="164" fontId="30" fillId="0" borderId="2" xfId="20" applyFont="1" applyBorder="1" applyAlignment="1" applyProtection="1">
      <alignment horizontal="left" vertical="center" wrapText="1"/>
      <protection/>
    </xf>
    <xf numFmtId="168" fontId="19" fillId="3" borderId="2" xfId="22" applyNumberFormat="1" applyFont="1" applyFill="1" applyBorder="1" applyAlignment="1" applyProtection="1">
      <alignment vertical="center"/>
      <protection/>
    </xf>
    <xf numFmtId="164" fontId="31" fillId="6" borderId="2" xfId="22" applyFont="1" applyFill="1" applyBorder="1" applyAlignment="1" applyProtection="1">
      <alignment horizontal="center" vertical="center"/>
      <protection/>
    </xf>
    <xf numFmtId="164" fontId="19" fillId="6" borderId="2" xfId="22" applyFont="1" applyFill="1" applyBorder="1" applyAlignment="1" applyProtection="1">
      <alignment horizontal="left" vertical="center"/>
      <protection/>
    </xf>
    <xf numFmtId="171" fontId="31" fillId="6" borderId="2" xfId="22" applyNumberFormat="1" applyFont="1" applyFill="1" applyBorder="1" applyAlignment="1" applyProtection="1">
      <alignment vertical="center"/>
      <protection/>
    </xf>
    <xf numFmtId="168" fontId="31" fillId="6" borderId="2" xfId="22" applyNumberFormat="1" applyFont="1" applyFill="1" applyBorder="1" applyAlignment="1" applyProtection="1">
      <alignment vertical="center"/>
      <protection/>
    </xf>
    <xf numFmtId="168" fontId="31" fillId="6" borderId="2" xfId="22" applyNumberFormat="1" applyFont="1" applyFill="1" applyBorder="1" applyAlignment="1" applyProtection="1">
      <alignment vertical="center" wrapText="1"/>
      <protection/>
    </xf>
    <xf numFmtId="168" fontId="19" fillId="6" borderId="2" xfId="22" applyNumberFormat="1" applyFont="1" applyFill="1" applyBorder="1" applyAlignment="1" applyProtection="1">
      <alignment horizontal="center" vertical="center"/>
      <protection/>
    </xf>
    <xf numFmtId="164" fontId="1" fillId="0" borderId="0" xfId="22" applyFont="1" applyBorder="1" applyAlignment="1" applyProtection="1">
      <alignment vertical="center"/>
      <protection/>
    </xf>
    <xf numFmtId="164" fontId="33" fillId="0" borderId="0" xfId="22" applyFont="1" applyBorder="1" applyAlignment="1" applyProtection="1">
      <alignment vertical="center"/>
      <protection/>
    </xf>
    <xf numFmtId="164" fontId="34" fillId="0" borderId="0" xfId="22" applyFont="1" applyBorder="1" applyAlignment="1" applyProtection="1">
      <alignment vertical="center"/>
      <protection/>
    </xf>
    <xf numFmtId="164" fontId="35" fillId="0" borderId="0" xfId="22" applyFont="1" applyBorder="1" applyAlignment="1" applyProtection="1">
      <alignment vertical="center"/>
      <protection/>
    </xf>
    <xf numFmtId="164" fontId="34" fillId="0" borderId="0" xfId="22" applyFont="1" applyBorder="1" applyAlignment="1" applyProtection="1">
      <alignment vertical="center"/>
      <protection/>
    </xf>
    <xf numFmtId="164" fontId="1" fillId="0" borderId="0" xfId="22" applyFont="1" applyBorder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H1" sqref="H1"/>
    </sheetView>
  </sheetViews>
  <sheetFormatPr defaultColWidth="8" defaultRowHeight="11.25" customHeight="1"/>
  <cols>
    <col min="1" max="1" width="3.69921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19921875" style="1" customWidth="1"/>
    <col min="8" max="8" width="10.8984375" style="1" customWidth="1"/>
    <col min="9" max="9" width="9" style="1" customWidth="1"/>
    <col min="10" max="10" width="8.796875" style="1" customWidth="1"/>
    <col min="11" max="11" width="11.2968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19921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9" customHeight="1">
      <c r="C10" s="5"/>
      <c r="D10" s="5"/>
      <c r="E10" s="5"/>
    </row>
    <row r="11" spans="1:11" ht="10.5" customHeight="1">
      <c r="A11" s="7" t="s">
        <v>2</v>
      </c>
      <c r="B11" s="7" t="s">
        <v>3</v>
      </c>
      <c r="C11" s="7" t="s">
        <v>4</v>
      </c>
      <c r="D11" s="7"/>
      <c r="E11" s="7"/>
      <c r="F11" s="7" t="s">
        <v>5</v>
      </c>
      <c r="G11" s="7"/>
      <c r="H11" s="7"/>
      <c r="I11" s="7"/>
      <c r="J11" s="7"/>
      <c r="K11" s="7"/>
    </row>
    <row r="12" spans="1:11" ht="12" customHeight="1">
      <c r="A12" s="7"/>
      <c r="B12" s="7"/>
      <c r="C12" s="7"/>
      <c r="D12" s="7"/>
      <c r="E12" s="7"/>
      <c r="F12" s="7" t="s">
        <v>6</v>
      </c>
      <c r="G12" s="7" t="s">
        <v>7</v>
      </c>
      <c r="H12" s="7"/>
      <c r="I12" s="7" t="s">
        <v>8</v>
      </c>
      <c r="J12" s="7" t="s">
        <v>7</v>
      </c>
      <c r="K12" s="7"/>
    </row>
    <row r="13" spans="1:11" ht="60" customHeight="1">
      <c r="A13" s="7"/>
      <c r="B13" s="7"/>
      <c r="C13" s="7"/>
      <c r="D13" s="7"/>
      <c r="E13" s="7"/>
      <c r="F13" s="7"/>
      <c r="G13" s="7" t="s">
        <v>9</v>
      </c>
      <c r="H13" s="8" t="s">
        <v>10</v>
      </c>
      <c r="I13" s="7"/>
      <c r="J13" s="7" t="s">
        <v>9</v>
      </c>
      <c r="K13" s="8" t="s">
        <v>10</v>
      </c>
    </row>
    <row r="14" spans="1:11" ht="17.25" customHeight="1">
      <c r="A14" s="7"/>
      <c r="B14" s="7"/>
      <c r="C14" s="8" t="s">
        <v>11</v>
      </c>
      <c r="D14" s="7" t="s">
        <v>12</v>
      </c>
      <c r="E14" s="8" t="s">
        <v>13</v>
      </c>
      <c r="F14" s="7"/>
      <c r="G14" s="7"/>
      <c r="H14" s="8"/>
      <c r="I14" s="7"/>
      <c r="J14" s="7"/>
      <c r="K14" s="8"/>
    </row>
    <row r="15" spans="1:11" s="10" customFormat="1" ht="12.75" customHeight="1">
      <c r="A15" s="9">
        <v>1</v>
      </c>
      <c r="B15" s="9">
        <v>2</v>
      </c>
      <c r="C15" s="9">
        <v>3</v>
      </c>
      <c r="D15" s="9"/>
      <c r="E15" s="9"/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</row>
    <row r="16" spans="1:11" s="10" customFormat="1" ht="29.25" customHeight="1">
      <c r="A16" s="7">
        <v>756</v>
      </c>
      <c r="B16" s="11" t="s">
        <v>14</v>
      </c>
      <c r="C16" s="12">
        <v>8842389</v>
      </c>
      <c r="D16" s="12">
        <f>SUM(D17:D18)</f>
        <v>220000</v>
      </c>
      <c r="E16" s="12">
        <f>SUM(C16:D16)</f>
        <v>9062389</v>
      </c>
      <c r="F16" s="12">
        <v>9062389</v>
      </c>
      <c r="G16" s="12"/>
      <c r="H16" s="12"/>
      <c r="I16" s="12"/>
      <c r="J16" s="12"/>
      <c r="K16" s="12"/>
    </row>
    <row r="17" spans="1:11" s="10" customFormat="1" ht="24" customHeight="1">
      <c r="A17" s="9"/>
      <c r="B17" s="13" t="s">
        <v>15</v>
      </c>
      <c r="C17" s="14">
        <v>228500</v>
      </c>
      <c r="D17" s="14">
        <v>200000</v>
      </c>
      <c r="E17" s="14">
        <f>SUM(C17:D17)</f>
        <v>428500</v>
      </c>
      <c r="F17" s="14">
        <v>200000</v>
      </c>
      <c r="G17" s="14"/>
      <c r="H17" s="14"/>
      <c r="I17" s="14"/>
      <c r="J17" s="14"/>
      <c r="K17" s="14"/>
    </row>
    <row r="18" spans="1:11" s="10" customFormat="1" ht="24" customHeight="1">
      <c r="A18" s="9"/>
      <c r="B18" s="13" t="s">
        <v>16</v>
      </c>
      <c r="C18" s="14">
        <v>20000</v>
      </c>
      <c r="D18" s="14">
        <v>20000</v>
      </c>
      <c r="E18" s="14">
        <f>SUM(C18:D18)</f>
        <v>40000</v>
      </c>
      <c r="F18" s="14">
        <v>20000</v>
      </c>
      <c r="G18" s="14"/>
      <c r="H18" s="14"/>
      <c r="I18" s="14"/>
      <c r="J18" s="14"/>
      <c r="K18" s="14"/>
    </row>
    <row r="19" spans="1:11" s="10" customFormat="1" ht="16.5" customHeight="1">
      <c r="A19" s="15"/>
      <c r="B19" s="16" t="s">
        <v>17</v>
      </c>
      <c r="C19" s="17">
        <v>30484908.34</v>
      </c>
      <c r="D19" s="17">
        <f>D16</f>
        <v>220000</v>
      </c>
      <c r="E19" s="17">
        <f>SUM(C19:D19)</f>
        <v>30704908.34</v>
      </c>
      <c r="F19" s="17">
        <v>30164908.34</v>
      </c>
      <c r="G19" s="17">
        <v>5690085.56</v>
      </c>
      <c r="H19" s="17">
        <v>632700.78</v>
      </c>
      <c r="I19" s="17">
        <v>540000</v>
      </c>
      <c r="J19" s="17"/>
      <c r="K19" s="17"/>
    </row>
    <row r="20" spans="2:3" ht="11.25" customHeight="1">
      <c r="B20" s="5"/>
      <c r="C20" s="5"/>
    </row>
    <row r="21" spans="2:11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1.25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1.25" customHeight="1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1.25" customHeight="1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1.25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5" ht="11.25" customHeight="1">
      <c r="B32" s="18"/>
      <c r="C32" s="18"/>
      <c r="D32" s="18"/>
      <c r="E32" s="18"/>
    </row>
    <row r="33" spans="2:5" ht="11.25" customHeight="1">
      <c r="B33" s="18"/>
      <c r="C33" s="18"/>
      <c r="D33" s="18"/>
      <c r="E33" s="18"/>
    </row>
    <row r="34" spans="2:5" ht="11.25" customHeight="1">
      <c r="B34" s="18"/>
      <c r="C34" s="18"/>
      <c r="D34" s="18"/>
      <c r="E34" s="18"/>
    </row>
    <row r="35" spans="2:5" ht="11.25" customHeight="1">
      <c r="B35" s="18"/>
      <c r="C35" s="18"/>
      <c r="D35" s="18"/>
      <c r="E35" s="18"/>
    </row>
    <row r="36" spans="2:5" ht="11.25" customHeight="1">
      <c r="B36" s="18"/>
      <c r="C36" s="18"/>
      <c r="D36" s="18"/>
      <c r="E36" s="18"/>
    </row>
    <row r="37" spans="2:5" ht="11.25" customHeight="1">
      <c r="B37" s="18"/>
      <c r="C37" s="18"/>
      <c r="D37" s="18"/>
      <c r="E37" s="18"/>
    </row>
    <row r="38" spans="2:5" ht="11.25" customHeight="1">
      <c r="B38" s="18"/>
      <c r="C38" s="18"/>
      <c r="D38" s="18"/>
      <c r="E38" s="18"/>
    </row>
  </sheetData>
  <mergeCells count="17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17:A18"/>
    <mergeCell ref="B21:K23"/>
    <mergeCell ref="B24:K25"/>
    <mergeCell ref="B26:K28"/>
    <mergeCell ref="B29:K31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5" sqref="C5"/>
    </sheetView>
  </sheetViews>
  <sheetFormatPr defaultColWidth="8" defaultRowHeight="11.25" customHeight="1"/>
  <cols>
    <col min="1" max="1" width="6.296875" style="1" customWidth="1"/>
    <col min="2" max="2" width="8.69921875" style="1" customWidth="1"/>
    <col min="3" max="3" width="32" style="1" customWidth="1"/>
    <col min="4" max="6" width="11.69921875" style="1" customWidth="1"/>
    <col min="7" max="7" width="12.296875" style="1" customWidth="1"/>
    <col min="8" max="8" width="11.2968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69921875" style="1" customWidth="1"/>
    <col min="13" max="255" width="8.3984375" style="1" customWidth="1"/>
    <col min="256" max="16384" width="8.19921875" style="1" customWidth="1"/>
  </cols>
  <sheetData>
    <row r="1" spans="4:8" ht="11.25" customHeight="1">
      <c r="D1" s="3"/>
      <c r="E1" s="3"/>
      <c r="F1" s="3"/>
      <c r="G1" s="3"/>
      <c r="H1" s="19" t="s">
        <v>18</v>
      </c>
    </row>
    <row r="2" spans="4:8" ht="11.25" customHeight="1">
      <c r="D2" s="3"/>
      <c r="E2" s="3"/>
      <c r="F2" s="3"/>
      <c r="G2" s="3"/>
      <c r="H2" s="19" t="s">
        <v>19</v>
      </c>
    </row>
    <row r="3" ht="18" customHeight="1">
      <c r="C3" s="1" t="s">
        <v>20</v>
      </c>
    </row>
    <row r="4" spans="1:8" ht="18.75" customHeight="1">
      <c r="A4" s="20"/>
      <c r="B4" s="20"/>
      <c r="C4" s="20"/>
      <c r="D4" s="20" t="s">
        <v>21</v>
      </c>
      <c r="E4" s="20"/>
      <c r="F4" s="20"/>
      <c r="G4" s="20"/>
      <c r="H4" s="20"/>
    </row>
    <row r="5" spans="1:8" ht="16.5" customHeight="1">
      <c r="A5" s="20" t="s">
        <v>2</v>
      </c>
      <c r="B5" s="20" t="s">
        <v>22</v>
      </c>
      <c r="C5" s="20" t="s">
        <v>23</v>
      </c>
      <c r="D5" s="20" t="s">
        <v>4</v>
      </c>
      <c r="E5" s="20"/>
      <c r="F5" s="20"/>
      <c r="G5" s="20" t="s">
        <v>5</v>
      </c>
      <c r="H5" s="20"/>
    </row>
    <row r="6" spans="1:8" ht="10.5" customHeight="1">
      <c r="A6" s="20"/>
      <c r="B6" s="20"/>
      <c r="C6" s="20"/>
      <c r="D6" s="20"/>
      <c r="E6" s="20"/>
      <c r="F6" s="20"/>
      <c r="G6" s="20" t="s">
        <v>6</v>
      </c>
      <c r="H6" s="21" t="s">
        <v>8</v>
      </c>
    </row>
    <row r="7" spans="1:8" ht="17.25" customHeight="1">
      <c r="A7" s="20"/>
      <c r="B7" s="20"/>
      <c r="C7" s="20"/>
      <c r="D7" s="21" t="s">
        <v>11</v>
      </c>
      <c r="E7" s="21" t="s">
        <v>12</v>
      </c>
      <c r="F7" s="21" t="s">
        <v>24</v>
      </c>
      <c r="G7" s="20"/>
      <c r="H7" s="21"/>
    </row>
    <row r="8" spans="1:8" s="10" customFormat="1" ht="12.75" customHeight="1">
      <c r="A8" s="22">
        <v>1</v>
      </c>
      <c r="B8" s="22">
        <v>2</v>
      </c>
      <c r="C8" s="22">
        <v>3</v>
      </c>
      <c r="D8" s="22">
        <v>4</v>
      </c>
      <c r="E8" s="22"/>
      <c r="F8" s="22"/>
      <c r="G8" s="22">
        <v>5</v>
      </c>
      <c r="H8" s="22">
        <v>6</v>
      </c>
    </row>
    <row r="9" spans="1:8" s="10" customFormat="1" ht="12.75" customHeight="1">
      <c r="A9" s="20" t="s">
        <v>25</v>
      </c>
      <c r="B9" s="20" t="s">
        <v>26</v>
      </c>
      <c r="C9" s="20"/>
      <c r="D9" s="23">
        <v>3790996.4</v>
      </c>
      <c r="E9" s="23">
        <f>SUM(E10:E13)</f>
        <v>373000</v>
      </c>
      <c r="F9" s="23">
        <f>SUM(D9:E9)</f>
        <v>4163996.4</v>
      </c>
      <c r="G9" s="23">
        <v>373996.4</v>
      </c>
      <c r="H9" s="23">
        <v>3790000</v>
      </c>
    </row>
    <row r="10" spans="1:8" s="10" customFormat="1" ht="12.75" customHeight="1">
      <c r="A10" s="22"/>
      <c r="B10" s="24" t="s">
        <v>27</v>
      </c>
      <c r="C10" s="24" t="s">
        <v>28</v>
      </c>
      <c r="D10" s="25">
        <v>3430000</v>
      </c>
      <c r="E10" s="25">
        <v>3000</v>
      </c>
      <c r="F10" s="25">
        <f>SUM(D10:E13)</f>
        <v>3803000</v>
      </c>
      <c r="G10" s="25">
        <v>3000</v>
      </c>
      <c r="H10" s="25"/>
    </row>
    <row r="11" spans="1:8" s="10" customFormat="1" ht="12.75" customHeight="1">
      <c r="A11" s="22"/>
      <c r="B11" s="24"/>
      <c r="C11" s="24"/>
      <c r="D11" s="25"/>
      <c r="E11" s="25">
        <v>150000</v>
      </c>
      <c r="F11" s="25"/>
      <c r="G11" s="25"/>
      <c r="H11" s="25">
        <v>150000</v>
      </c>
    </row>
    <row r="12" spans="1:8" s="10" customFormat="1" ht="12.75" customHeight="1">
      <c r="A12" s="22"/>
      <c r="B12" s="24"/>
      <c r="C12" s="24"/>
      <c r="D12" s="25"/>
      <c r="E12" s="25">
        <v>120000</v>
      </c>
      <c r="F12" s="25"/>
      <c r="G12" s="25"/>
      <c r="H12" s="25">
        <v>120000</v>
      </c>
    </row>
    <row r="13" spans="1:8" s="10" customFormat="1" ht="12.75" customHeight="1">
      <c r="A13" s="22"/>
      <c r="B13" s="24"/>
      <c r="C13" s="24"/>
      <c r="D13" s="25"/>
      <c r="E13" s="25">
        <v>100000</v>
      </c>
      <c r="F13" s="25"/>
      <c r="G13" s="25"/>
      <c r="H13" s="25">
        <v>100000</v>
      </c>
    </row>
    <row r="14" spans="1:8" s="10" customFormat="1" ht="24" customHeight="1">
      <c r="A14" s="20">
        <v>400</v>
      </c>
      <c r="B14" s="21" t="s">
        <v>29</v>
      </c>
      <c r="C14" s="21"/>
      <c r="D14" s="23">
        <v>20000</v>
      </c>
      <c r="E14" s="23">
        <f>SUM(E15)</f>
        <v>3000</v>
      </c>
      <c r="F14" s="23">
        <f>SUM(D14:E14)</f>
        <v>23000</v>
      </c>
      <c r="G14" s="23">
        <v>23000</v>
      </c>
      <c r="H14" s="23">
        <v>0</v>
      </c>
    </row>
    <row r="15" spans="1:8" s="10" customFormat="1" ht="12.75" customHeight="1">
      <c r="A15" s="22"/>
      <c r="B15" s="24">
        <v>40002</v>
      </c>
      <c r="C15" s="24" t="s">
        <v>30</v>
      </c>
      <c r="D15" s="25">
        <v>20000</v>
      </c>
      <c r="E15" s="25">
        <v>3000</v>
      </c>
      <c r="F15" s="25">
        <f>SUM(D15:E15)</f>
        <v>23000</v>
      </c>
      <c r="G15" s="25">
        <v>3000</v>
      </c>
      <c r="H15" s="25"/>
    </row>
    <row r="16" spans="1:8" s="10" customFormat="1" ht="12.75" customHeight="1">
      <c r="A16" s="20">
        <v>700</v>
      </c>
      <c r="B16" s="20" t="s">
        <v>31</v>
      </c>
      <c r="C16" s="20"/>
      <c r="D16" s="23">
        <v>772136.59</v>
      </c>
      <c r="E16" s="23">
        <f>SUM(E17:E18)</f>
        <v>-53000</v>
      </c>
      <c r="F16" s="23">
        <f>SUM(D16:E16)</f>
        <v>719136.59</v>
      </c>
      <c r="G16" s="23">
        <v>356000</v>
      </c>
      <c r="H16" s="23">
        <v>363136.59</v>
      </c>
    </row>
    <row r="17" spans="1:8" s="10" customFormat="1" ht="12.75" customHeight="1">
      <c r="A17" s="22"/>
      <c r="B17" s="24">
        <v>70005</v>
      </c>
      <c r="C17" s="24" t="s">
        <v>32</v>
      </c>
      <c r="D17" s="25">
        <v>772136.59</v>
      </c>
      <c r="E17" s="25">
        <v>-3000</v>
      </c>
      <c r="F17" s="25">
        <f>SUM(D17:E18)</f>
        <v>719136.59</v>
      </c>
      <c r="G17" s="25">
        <v>-3000</v>
      </c>
      <c r="H17" s="25"/>
    </row>
    <row r="18" spans="1:8" s="10" customFormat="1" ht="12.75" customHeight="1">
      <c r="A18" s="22"/>
      <c r="B18" s="24"/>
      <c r="C18" s="24"/>
      <c r="D18" s="25"/>
      <c r="E18" s="25">
        <v>-50000</v>
      </c>
      <c r="F18" s="25"/>
      <c r="G18" s="25"/>
      <c r="H18" s="25">
        <v>-50000</v>
      </c>
    </row>
    <row r="19" spans="1:8" s="10" customFormat="1" ht="22.5" customHeight="1">
      <c r="A19" s="26">
        <v>801</v>
      </c>
      <c r="B19" s="27" t="s">
        <v>33</v>
      </c>
      <c r="C19" s="27"/>
      <c r="D19" s="28">
        <v>12974761.86</v>
      </c>
      <c r="E19" s="28">
        <f>SUM(E20:E20)</f>
        <v>-100000</v>
      </c>
      <c r="F19" s="28">
        <f>SUM(D19:E19)</f>
        <v>12874761.86</v>
      </c>
      <c r="G19" s="28">
        <v>12602070.52</v>
      </c>
      <c r="H19" s="28">
        <v>272691.34</v>
      </c>
    </row>
    <row r="20" spans="1:8" s="10" customFormat="1" ht="23.25" customHeight="1">
      <c r="A20" s="29"/>
      <c r="B20" s="30">
        <v>80101</v>
      </c>
      <c r="C20" s="30" t="s">
        <v>34</v>
      </c>
      <c r="D20" s="31">
        <v>8110877.1</v>
      </c>
      <c r="E20" s="31">
        <v>-100000</v>
      </c>
      <c r="F20" s="31">
        <f>SUM(D20:E20)</f>
        <v>8010877.1</v>
      </c>
      <c r="G20" s="31"/>
      <c r="H20" s="31">
        <v>-100000</v>
      </c>
    </row>
    <row r="21" spans="1:8" s="10" customFormat="1" ht="22.5" customHeight="1">
      <c r="A21" s="26">
        <v>900</v>
      </c>
      <c r="B21" s="27" t="s">
        <v>35</v>
      </c>
      <c r="C21" s="27"/>
      <c r="D21" s="28">
        <v>1475684</v>
      </c>
      <c r="E21" s="28">
        <f>SUM(E22:E22)</f>
        <v>-3000</v>
      </c>
      <c r="F21" s="28">
        <f>SUM(D21:E21)</f>
        <v>1472684</v>
      </c>
      <c r="G21" s="28">
        <v>1472684</v>
      </c>
      <c r="H21" s="28">
        <v>0</v>
      </c>
    </row>
    <row r="22" spans="1:8" s="10" customFormat="1" ht="19.5" customHeight="1">
      <c r="A22" s="29"/>
      <c r="B22" s="30">
        <v>90095</v>
      </c>
      <c r="C22" s="30" t="s">
        <v>36</v>
      </c>
      <c r="D22" s="31">
        <v>231400</v>
      </c>
      <c r="E22" s="31">
        <v>-3000</v>
      </c>
      <c r="F22" s="31">
        <f>SUM(D22:E22)</f>
        <v>228400</v>
      </c>
      <c r="G22" s="31">
        <v>-3000</v>
      </c>
      <c r="H22" s="31"/>
    </row>
    <row r="23" spans="1:8" s="10" customFormat="1" ht="11.25" customHeight="1">
      <c r="A23" s="32" t="s">
        <v>37</v>
      </c>
      <c r="B23" s="32"/>
      <c r="C23" s="32"/>
      <c r="D23" s="33">
        <v>32538908.34</v>
      </c>
      <c r="E23" s="33">
        <v>376000</v>
      </c>
      <c r="F23" s="33">
        <f>SUM(D23:E24)</f>
        <v>32758908.34</v>
      </c>
      <c r="G23" s="33">
        <v>27537409.2</v>
      </c>
      <c r="H23" s="33">
        <v>5221499.14</v>
      </c>
    </row>
    <row r="24" spans="1:9" ht="11.25" customHeight="1">
      <c r="A24" s="32"/>
      <c r="B24" s="32"/>
      <c r="C24" s="32"/>
      <c r="D24" s="33"/>
      <c r="E24" s="34">
        <v>-156000</v>
      </c>
      <c r="F24" s="33"/>
      <c r="G24" s="33"/>
      <c r="H24" s="33"/>
      <c r="I24" s="35"/>
    </row>
    <row r="25" spans="2:6" ht="11.25" customHeight="1">
      <c r="B25" s="36"/>
      <c r="C25" s="18"/>
      <c r="D25" s="18"/>
      <c r="E25" s="18"/>
      <c r="F25" s="18"/>
    </row>
    <row r="26" spans="2:6" ht="11.25" customHeight="1">
      <c r="B26" s="37"/>
      <c r="C26" s="18"/>
      <c r="D26" s="18"/>
      <c r="E26" s="18"/>
      <c r="F26" s="18"/>
    </row>
    <row r="27" spans="2:6" ht="11.25" customHeight="1">
      <c r="B27" s="37"/>
      <c r="C27" s="18"/>
      <c r="D27" s="18"/>
      <c r="E27" s="18"/>
      <c r="F27" s="18"/>
    </row>
    <row r="28" spans="2:6" ht="11.25" customHeight="1">
      <c r="B28" s="37"/>
      <c r="C28" s="18"/>
      <c r="D28" s="18"/>
      <c r="E28" s="18"/>
      <c r="F28" s="18"/>
    </row>
    <row r="29" spans="3:6" ht="11.25" customHeight="1">
      <c r="C29" s="18"/>
      <c r="D29" s="18"/>
      <c r="E29" s="18"/>
      <c r="F29" s="18"/>
    </row>
    <row r="30" spans="3:6" ht="11.25" customHeight="1">
      <c r="C30" s="18"/>
      <c r="D30" s="18"/>
      <c r="E30" s="18"/>
      <c r="F30" s="18"/>
    </row>
    <row r="31" spans="3:6" ht="11.25" customHeight="1">
      <c r="C31" s="18"/>
      <c r="D31" s="18"/>
      <c r="E31" s="18"/>
      <c r="F31" s="18"/>
    </row>
    <row r="32" spans="3:6" ht="11.25" customHeight="1">
      <c r="C32" s="18"/>
      <c r="D32" s="18"/>
      <c r="E32" s="18"/>
      <c r="F32" s="18"/>
    </row>
  </sheetData>
  <mergeCells count="27">
    <mergeCell ref="D4:H4"/>
    <mergeCell ref="A5:A6"/>
    <mergeCell ref="B5:B6"/>
    <mergeCell ref="C5:C6"/>
    <mergeCell ref="D5:F6"/>
    <mergeCell ref="G5:H5"/>
    <mergeCell ref="D8:F8"/>
    <mergeCell ref="B9:C9"/>
    <mergeCell ref="A10:A13"/>
    <mergeCell ref="B10:B13"/>
    <mergeCell ref="C10:C13"/>
    <mergeCell ref="D10:D13"/>
    <mergeCell ref="F10:F13"/>
    <mergeCell ref="B14:C14"/>
    <mergeCell ref="B16:C16"/>
    <mergeCell ref="A17:A18"/>
    <mergeCell ref="B17:B18"/>
    <mergeCell ref="C17:C18"/>
    <mergeCell ref="D17:D18"/>
    <mergeCell ref="F17:F18"/>
    <mergeCell ref="B19:C19"/>
    <mergeCell ref="B21:C21"/>
    <mergeCell ref="A23:C24"/>
    <mergeCell ref="D23:D24"/>
    <mergeCell ref="F23:F24"/>
    <mergeCell ref="G23:G24"/>
    <mergeCell ref="H23:H24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D27" sqref="D27"/>
    </sheetView>
  </sheetViews>
  <sheetFormatPr defaultColWidth="8" defaultRowHeight="10.5" customHeight="1"/>
  <cols>
    <col min="1" max="1" width="4.19921875" style="38" customWidth="1"/>
    <col min="2" max="2" width="5" style="38" customWidth="1"/>
    <col min="3" max="3" width="16.796875" style="38" customWidth="1"/>
    <col min="4" max="4" width="9.09765625" style="38" customWidth="1"/>
    <col min="5" max="5" width="7.8984375" style="38" customWidth="1"/>
    <col min="6" max="6" width="9.5" style="38" customWidth="1"/>
    <col min="7" max="7" width="8.19921875" style="38" customWidth="1"/>
    <col min="8" max="8" width="9.296875" style="38" customWidth="1"/>
    <col min="9" max="9" width="7.8984375" style="38" customWidth="1"/>
    <col min="10" max="10" width="7.09765625" style="38" customWidth="1"/>
    <col min="11" max="11" width="7.5" style="39" customWidth="1"/>
    <col min="12" max="12" width="7.59765625" style="39" customWidth="1"/>
    <col min="13" max="13" width="6.5" style="39" customWidth="1"/>
    <col min="14" max="14" width="6.59765625" style="39" customWidth="1"/>
    <col min="15" max="15" width="4.296875" style="39" customWidth="1"/>
    <col min="16" max="16" width="16.296875" style="39" customWidth="1"/>
    <col min="17" max="255" width="8.3984375" style="39" customWidth="1"/>
    <col min="256" max="16384" width="8.19921875" style="40" customWidth="1"/>
  </cols>
  <sheetData>
    <row r="1" spans="1:14" ht="10.5" customHeight="1">
      <c r="A1" s="41"/>
      <c r="B1" s="41"/>
      <c r="C1" s="41"/>
      <c r="D1" s="41"/>
      <c r="E1" s="41"/>
      <c r="F1" s="41"/>
      <c r="G1" s="42"/>
      <c r="H1" s="43"/>
      <c r="I1" s="44"/>
      <c r="J1" s="45"/>
      <c r="K1" s="46" t="s">
        <v>38</v>
      </c>
      <c r="L1" s="46"/>
      <c r="M1" s="46"/>
      <c r="N1" s="46"/>
    </row>
    <row r="2" spans="1:14" ht="17.25" customHeight="1">
      <c r="A2" s="41"/>
      <c r="B2" s="41"/>
      <c r="C2" s="41" t="s">
        <v>39</v>
      </c>
      <c r="D2" s="41"/>
      <c r="E2" s="41"/>
      <c r="F2" s="41"/>
      <c r="G2" s="44"/>
      <c r="H2" s="43"/>
      <c r="I2" s="44"/>
      <c r="J2" s="45"/>
      <c r="K2" s="46"/>
      <c r="L2" s="46"/>
      <c r="M2" s="46"/>
      <c r="N2" s="46"/>
    </row>
    <row r="3" spans="1:8" ht="10.5" customHeight="1">
      <c r="A3" s="47"/>
      <c r="B3" s="47"/>
      <c r="C3" s="47"/>
      <c r="D3" s="48"/>
      <c r="E3" s="49" t="s">
        <v>40</v>
      </c>
      <c r="F3" s="48"/>
      <c r="G3" s="47"/>
      <c r="H3" s="47"/>
    </row>
    <row r="4" spans="1:8" ht="10.5" customHeight="1">
      <c r="A4" s="47"/>
      <c r="B4" s="47"/>
      <c r="C4" s="47"/>
      <c r="D4" s="48"/>
      <c r="E4" s="49"/>
      <c r="F4" s="48"/>
      <c r="G4" s="47"/>
      <c r="H4" s="47"/>
    </row>
    <row r="5" spans="1:8" ht="10.5" customHeight="1">
      <c r="A5" s="47"/>
      <c r="B5" s="47"/>
      <c r="C5" s="47"/>
      <c r="D5" s="48"/>
      <c r="E5" s="49"/>
      <c r="F5" s="48"/>
      <c r="G5" s="47"/>
      <c r="H5" s="47"/>
    </row>
    <row r="6" spans="1:14" ht="10.5" customHeight="1">
      <c r="A6" s="50" t="s">
        <v>2</v>
      </c>
      <c r="B6" s="50" t="s">
        <v>22</v>
      </c>
      <c r="C6" s="50" t="s">
        <v>41</v>
      </c>
      <c r="D6" s="50" t="s">
        <v>4</v>
      </c>
      <c r="E6" s="50"/>
      <c r="F6" s="50"/>
      <c r="G6" s="51" t="s">
        <v>42</v>
      </c>
      <c r="H6" s="50" t="s">
        <v>7</v>
      </c>
      <c r="I6" s="50"/>
      <c r="J6" s="52" t="s">
        <v>43</v>
      </c>
      <c r="K6" s="52" t="s">
        <v>44</v>
      </c>
      <c r="L6" s="52" t="s">
        <v>45</v>
      </c>
      <c r="M6" s="52" t="s">
        <v>46</v>
      </c>
      <c r="N6" s="52" t="s">
        <v>47</v>
      </c>
    </row>
    <row r="7" spans="1:14" ht="45" customHeight="1">
      <c r="A7" s="50"/>
      <c r="B7" s="50"/>
      <c r="C7" s="50"/>
      <c r="D7" s="50"/>
      <c r="E7" s="50"/>
      <c r="F7" s="50"/>
      <c r="G7" s="51"/>
      <c r="H7" s="51" t="s">
        <v>48</v>
      </c>
      <c r="I7" s="52" t="s">
        <v>49</v>
      </c>
      <c r="J7" s="52"/>
      <c r="K7" s="52"/>
      <c r="L7" s="52"/>
      <c r="M7" s="52"/>
      <c r="N7" s="52"/>
    </row>
    <row r="8" spans="1:14" ht="21.75" customHeight="1">
      <c r="A8" s="51"/>
      <c r="B8" s="51"/>
      <c r="C8" s="51"/>
      <c r="D8" s="51" t="s">
        <v>11</v>
      </c>
      <c r="E8" s="51" t="s">
        <v>12</v>
      </c>
      <c r="F8" s="51" t="s">
        <v>13</v>
      </c>
      <c r="G8" s="51"/>
      <c r="H8" s="51"/>
      <c r="I8" s="51"/>
      <c r="J8" s="51"/>
      <c r="K8" s="51"/>
      <c r="L8" s="51"/>
      <c r="M8" s="51"/>
      <c r="N8" s="51"/>
    </row>
    <row r="9" spans="1:14" ht="15.75" customHeight="1">
      <c r="A9" s="53">
        <v>1</v>
      </c>
      <c r="B9" s="53">
        <v>2</v>
      </c>
      <c r="C9" s="53">
        <v>3</v>
      </c>
      <c r="D9" s="53">
        <v>4</v>
      </c>
      <c r="E9" s="53"/>
      <c r="F9" s="53"/>
      <c r="G9" s="53">
        <v>5</v>
      </c>
      <c r="H9" s="53">
        <v>6</v>
      </c>
      <c r="I9" s="53">
        <v>7</v>
      </c>
      <c r="J9" s="53">
        <v>8</v>
      </c>
      <c r="K9" s="53">
        <v>9</v>
      </c>
      <c r="L9" s="53">
        <v>10</v>
      </c>
      <c r="M9" s="53">
        <v>11</v>
      </c>
      <c r="N9" s="53">
        <v>12</v>
      </c>
    </row>
    <row r="10" spans="1:14" ht="15.75" customHeight="1">
      <c r="A10" s="54" t="s">
        <v>25</v>
      </c>
      <c r="B10" s="54" t="s">
        <v>26</v>
      </c>
      <c r="C10" s="54"/>
      <c r="D10" s="55">
        <v>370996.4</v>
      </c>
      <c r="E10" s="55">
        <f>SUM(E11)</f>
        <v>3000</v>
      </c>
      <c r="F10" s="55">
        <f>SUM(D10:E10)</f>
        <v>373996.4</v>
      </c>
      <c r="G10" s="55">
        <v>357696.4</v>
      </c>
      <c r="H10" s="55">
        <v>3526.5</v>
      </c>
      <c r="I10" s="55">
        <v>354169.9</v>
      </c>
      <c r="J10" s="55">
        <v>16300</v>
      </c>
      <c r="K10" s="55"/>
      <c r="L10" s="55"/>
      <c r="M10" s="55"/>
      <c r="N10" s="55"/>
    </row>
    <row r="11" spans="1:14" ht="18.75" customHeight="1">
      <c r="A11" s="53"/>
      <c r="B11" s="53" t="s">
        <v>27</v>
      </c>
      <c r="C11" s="53" t="s">
        <v>28</v>
      </c>
      <c r="D11" s="56">
        <v>10000</v>
      </c>
      <c r="E11" s="56">
        <v>3000</v>
      </c>
      <c r="F11" s="56">
        <f>SUM(D11:E11)</f>
        <v>13000</v>
      </c>
      <c r="G11" s="56">
        <v>3000</v>
      </c>
      <c r="H11" s="56"/>
      <c r="I11" s="56">
        <v>3000</v>
      </c>
      <c r="J11" s="56"/>
      <c r="K11" s="56"/>
      <c r="L11" s="56"/>
      <c r="M11" s="56"/>
      <c r="N11" s="56"/>
    </row>
    <row r="12" spans="1:14" ht="23.25" customHeight="1">
      <c r="A12" s="54">
        <v>400</v>
      </c>
      <c r="B12" s="54" t="s">
        <v>50</v>
      </c>
      <c r="C12" s="54"/>
      <c r="D12" s="55">
        <v>20000</v>
      </c>
      <c r="E12" s="55">
        <f>SUM(E13)</f>
        <v>3000</v>
      </c>
      <c r="F12" s="55">
        <f>SUM(D12:E12)</f>
        <v>23000</v>
      </c>
      <c r="G12" s="55">
        <v>23000</v>
      </c>
      <c r="H12" s="55">
        <v>0</v>
      </c>
      <c r="I12" s="55">
        <v>23000</v>
      </c>
      <c r="J12" s="55"/>
      <c r="K12" s="55"/>
      <c r="L12" s="55"/>
      <c r="M12" s="55"/>
      <c r="N12" s="55"/>
    </row>
    <row r="13" spans="1:14" ht="19.5" customHeight="1">
      <c r="A13" s="53"/>
      <c r="B13" s="53">
        <v>40002</v>
      </c>
      <c r="C13" s="53" t="s">
        <v>30</v>
      </c>
      <c r="D13" s="56">
        <v>20000</v>
      </c>
      <c r="E13" s="56">
        <v>3000</v>
      </c>
      <c r="F13" s="56">
        <f>SUM(D13:E13)</f>
        <v>23000</v>
      </c>
      <c r="G13" s="56">
        <v>3000</v>
      </c>
      <c r="H13" s="56"/>
      <c r="I13" s="56">
        <v>3000</v>
      </c>
      <c r="J13" s="56"/>
      <c r="K13" s="56"/>
      <c r="L13" s="56"/>
      <c r="M13" s="56"/>
      <c r="N13" s="56"/>
    </row>
    <row r="14" spans="1:14" ht="18.75" customHeight="1">
      <c r="A14" s="54">
        <v>700</v>
      </c>
      <c r="B14" s="54" t="s">
        <v>31</v>
      </c>
      <c r="C14" s="54"/>
      <c r="D14" s="55">
        <v>359000</v>
      </c>
      <c r="E14" s="55">
        <f>SUM(E15:E15)</f>
        <v>-3000</v>
      </c>
      <c r="F14" s="55">
        <f>SUM(D14:E14)</f>
        <v>356000</v>
      </c>
      <c r="G14" s="55">
        <v>356000</v>
      </c>
      <c r="H14" s="55"/>
      <c r="I14" s="55">
        <v>356000</v>
      </c>
      <c r="J14" s="55"/>
      <c r="K14" s="55"/>
      <c r="L14" s="55"/>
      <c r="M14" s="55"/>
      <c r="N14" s="55"/>
    </row>
    <row r="15" spans="1:14" ht="19.5" customHeight="1">
      <c r="A15" s="53"/>
      <c r="B15" s="53">
        <v>70005</v>
      </c>
      <c r="C15" s="53" t="s">
        <v>32</v>
      </c>
      <c r="D15" s="56">
        <v>359000</v>
      </c>
      <c r="E15" s="56">
        <v>-3000</v>
      </c>
      <c r="F15" s="56">
        <f>SUM(D15:E15)</f>
        <v>356000</v>
      </c>
      <c r="G15" s="56">
        <v>-3000</v>
      </c>
      <c r="H15" s="56"/>
      <c r="I15" s="56">
        <v>-3000</v>
      </c>
      <c r="J15" s="56"/>
      <c r="K15" s="56"/>
      <c r="L15" s="56"/>
      <c r="M15" s="56"/>
      <c r="N15" s="56"/>
    </row>
    <row r="16" spans="1:14" ht="20.25" customHeight="1">
      <c r="A16" s="54">
        <v>900</v>
      </c>
      <c r="B16" s="54" t="s">
        <v>35</v>
      </c>
      <c r="C16" s="54"/>
      <c r="D16" s="55">
        <v>1475684</v>
      </c>
      <c r="E16" s="55">
        <f>SUM(E17)</f>
        <v>-3000</v>
      </c>
      <c r="F16" s="55">
        <f>SUM(D16:E16)</f>
        <v>1472684</v>
      </c>
      <c r="G16" s="55">
        <v>1465684</v>
      </c>
      <c r="H16" s="55">
        <v>119000</v>
      </c>
      <c r="I16" s="55">
        <v>1346684</v>
      </c>
      <c r="J16" s="55"/>
      <c r="K16" s="55">
        <v>7000</v>
      </c>
      <c r="L16" s="55"/>
      <c r="M16" s="55"/>
      <c r="N16" s="55"/>
    </row>
    <row r="17" spans="1:14" ht="15.75" customHeight="1">
      <c r="A17" s="57"/>
      <c r="B17" s="58">
        <v>90095</v>
      </c>
      <c r="C17" s="58" t="s">
        <v>51</v>
      </c>
      <c r="D17" s="59">
        <v>231400</v>
      </c>
      <c r="E17" s="59">
        <v>-3000</v>
      </c>
      <c r="F17" s="59">
        <f>SUM(D17:E17)</f>
        <v>228400</v>
      </c>
      <c r="G17" s="59">
        <v>-3000</v>
      </c>
      <c r="H17" s="59"/>
      <c r="I17" s="59">
        <v>-3000</v>
      </c>
      <c r="J17" s="59"/>
      <c r="K17" s="59"/>
      <c r="L17" s="59"/>
      <c r="M17" s="59"/>
      <c r="N17" s="60"/>
    </row>
    <row r="18" spans="1:14" ht="10.5" customHeight="1">
      <c r="A18" s="54" t="s">
        <v>52</v>
      </c>
      <c r="B18" s="54"/>
      <c r="C18" s="54"/>
      <c r="D18" s="55">
        <v>27537409.2</v>
      </c>
      <c r="E18" s="55">
        <v>6000</v>
      </c>
      <c r="F18" s="55">
        <f>SUM(D18:E19)</f>
        <v>27537409.2</v>
      </c>
      <c r="G18" s="55">
        <v>19936116.02</v>
      </c>
      <c r="H18" s="55">
        <v>12371875.09</v>
      </c>
      <c r="I18" s="55">
        <v>7564240.93</v>
      </c>
      <c r="J18" s="55">
        <v>806300</v>
      </c>
      <c r="K18" s="55">
        <v>5796733</v>
      </c>
      <c r="L18" s="55">
        <v>758260.18</v>
      </c>
      <c r="M18" s="61"/>
      <c r="N18" s="55">
        <v>240000</v>
      </c>
    </row>
    <row r="19" spans="1:15" ht="10.5" customHeight="1">
      <c r="A19" s="54"/>
      <c r="B19" s="54"/>
      <c r="C19" s="54"/>
      <c r="D19" s="55"/>
      <c r="E19" s="62">
        <v>-6000</v>
      </c>
      <c r="F19" s="55"/>
      <c r="G19" s="55"/>
      <c r="H19" s="55"/>
      <c r="I19" s="55"/>
      <c r="J19" s="55"/>
      <c r="K19" s="55"/>
      <c r="L19" s="55"/>
      <c r="M19" s="55"/>
      <c r="N19" s="55"/>
      <c r="O19" s="63"/>
    </row>
    <row r="20" spans="1:15" ht="10.5" customHeight="1">
      <c r="A20" s="64"/>
      <c r="O20" s="65"/>
    </row>
    <row r="21" spans="1:11" ht="9.75" customHeight="1">
      <c r="A21" s="66"/>
      <c r="B21" s="66"/>
      <c r="C21" s="66"/>
      <c r="G21" s="67"/>
      <c r="H21" s="67"/>
      <c r="I21" s="67"/>
      <c r="K21" s="67"/>
    </row>
  </sheetData>
  <mergeCells count="28">
    <mergeCell ref="K1:N2"/>
    <mergeCell ref="A6:A7"/>
    <mergeCell ref="B6:B7"/>
    <mergeCell ref="C6:C7"/>
    <mergeCell ref="D6:F7"/>
    <mergeCell ref="G6:G7"/>
    <mergeCell ref="H6:I6"/>
    <mergeCell ref="J6:J7"/>
    <mergeCell ref="K6:K7"/>
    <mergeCell ref="L6:L7"/>
    <mergeCell ref="M6:M7"/>
    <mergeCell ref="N6:N7"/>
    <mergeCell ref="D9:F9"/>
    <mergeCell ref="B10:C10"/>
    <mergeCell ref="B12:C12"/>
    <mergeCell ref="B14:C14"/>
    <mergeCell ref="B16:C16"/>
    <mergeCell ref="A18:C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G11" sqref="G11"/>
    </sheetView>
  </sheetViews>
  <sheetFormatPr defaultColWidth="8.796875" defaultRowHeight="14.25"/>
  <cols>
    <col min="1" max="1" width="4.19921875" style="68" customWidth="1"/>
    <col min="2" max="2" width="7.296875" style="68" customWidth="1"/>
    <col min="3" max="3" width="21.796875" style="68" customWidth="1"/>
    <col min="4" max="4" width="9.8984375" style="68" customWidth="1"/>
    <col min="5" max="5" width="10.69921875" style="68" customWidth="1"/>
    <col min="6" max="6" width="9.69921875" style="68" customWidth="1"/>
    <col min="7" max="7" width="14.19921875" style="68" customWidth="1"/>
    <col min="8" max="8" width="12.19921875" style="68" customWidth="1"/>
    <col min="9" max="9" width="8.3984375" style="68" customWidth="1"/>
    <col min="10" max="10" width="8.69921875" style="69" customWidth="1"/>
    <col min="11" max="11" width="8.5" style="69" customWidth="1"/>
    <col min="12" max="16384" width="9.19921875" style="69" customWidth="1"/>
  </cols>
  <sheetData>
    <row r="1" spans="1:11" ht="13.5">
      <c r="A1" s="70"/>
      <c r="B1" s="70"/>
      <c r="C1" s="70"/>
      <c r="D1" s="70"/>
      <c r="E1" s="70"/>
      <c r="F1" s="70"/>
      <c r="G1" s="71" t="s">
        <v>53</v>
      </c>
      <c r="H1" s="71"/>
      <c r="I1" s="71"/>
      <c r="J1" s="71"/>
      <c r="K1" s="71"/>
    </row>
    <row r="2" spans="1:11" ht="9.75" customHeight="1">
      <c r="A2" s="70"/>
      <c r="B2" s="70"/>
      <c r="C2" s="70"/>
      <c r="D2" s="70"/>
      <c r="E2" s="70"/>
      <c r="F2" s="70"/>
      <c r="G2" s="71" t="s">
        <v>54</v>
      </c>
      <c r="H2" s="71"/>
      <c r="I2" s="71"/>
      <c r="J2" s="71"/>
      <c r="K2" s="71"/>
    </row>
    <row r="3" spans="1:11" ht="9.75" customHeight="1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</row>
    <row r="4" spans="1:11" ht="9.75" customHeight="1">
      <c r="A4" s="70"/>
      <c r="B4" s="70"/>
      <c r="C4" s="70"/>
      <c r="D4" s="70"/>
      <c r="E4" s="70"/>
      <c r="F4" s="70"/>
      <c r="G4" s="71"/>
      <c r="H4" s="71"/>
      <c r="I4" s="71"/>
      <c r="J4" s="71"/>
      <c r="K4" s="71"/>
    </row>
    <row r="5" spans="1:12" ht="11.25" customHeight="1">
      <c r="A5" s="70"/>
      <c r="B5" s="70"/>
      <c r="C5" s="70"/>
      <c r="D5" s="72" t="s">
        <v>55</v>
      </c>
      <c r="E5" s="72"/>
      <c r="F5" s="72"/>
      <c r="G5" s="73"/>
      <c r="I5" s="73"/>
      <c r="J5" s="73"/>
      <c r="K5" s="71"/>
      <c r="L5" s="73"/>
    </row>
    <row r="6" spans="1:11" ht="12.75" customHeight="1">
      <c r="A6" s="74" t="s">
        <v>2</v>
      </c>
      <c r="B6" s="74" t="s">
        <v>22</v>
      </c>
      <c r="C6" s="74" t="s">
        <v>23</v>
      </c>
      <c r="D6" s="74" t="s">
        <v>4</v>
      </c>
      <c r="E6" s="74"/>
      <c r="F6" s="74"/>
      <c r="G6" s="74" t="s">
        <v>56</v>
      </c>
      <c r="H6" s="74" t="s">
        <v>57</v>
      </c>
      <c r="I6" s="74" t="s">
        <v>58</v>
      </c>
      <c r="J6" s="74" t="s">
        <v>59</v>
      </c>
      <c r="K6" s="74" t="s">
        <v>60</v>
      </c>
    </row>
    <row r="7" spans="1:11" ht="64.5" customHeight="1">
      <c r="A7" s="74"/>
      <c r="B7" s="74"/>
      <c r="C7" s="74"/>
      <c r="D7" s="75" t="s">
        <v>11</v>
      </c>
      <c r="E7" s="74" t="s">
        <v>12</v>
      </c>
      <c r="F7" s="75" t="s">
        <v>13</v>
      </c>
      <c r="G7" s="74"/>
      <c r="H7" s="76" t="s">
        <v>61</v>
      </c>
      <c r="I7" s="74"/>
      <c r="J7" s="74"/>
      <c r="K7" s="74"/>
    </row>
    <row r="8" spans="1:11" ht="14.25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</row>
    <row r="9" spans="1:11" ht="14.25" customHeight="1">
      <c r="A9" s="78" t="s">
        <v>25</v>
      </c>
      <c r="B9" s="78" t="s">
        <v>26</v>
      </c>
      <c r="C9" s="78"/>
      <c r="D9" s="79">
        <v>3420000</v>
      </c>
      <c r="E9" s="79">
        <f>SUM(E10:E12)</f>
        <v>370000</v>
      </c>
      <c r="F9" s="79">
        <f>SUM(D9:E9)</f>
        <v>3790000</v>
      </c>
      <c r="G9" s="79">
        <v>3790000</v>
      </c>
      <c r="H9" s="79"/>
      <c r="I9" s="79"/>
      <c r="J9" s="80"/>
      <c r="K9" s="79"/>
    </row>
    <row r="10" spans="1:11" ht="24.75" customHeight="1">
      <c r="A10" s="81"/>
      <c r="B10" s="81" t="s">
        <v>27</v>
      </c>
      <c r="C10" s="81" t="s">
        <v>28</v>
      </c>
      <c r="D10" s="82">
        <v>3420000</v>
      </c>
      <c r="E10" s="82">
        <v>150000</v>
      </c>
      <c r="F10" s="82">
        <v>3790000</v>
      </c>
      <c r="G10" s="82">
        <v>150000</v>
      </c>
      <c r="H10" s="82"/>
      <c r="I10" s="82"/>
      <c r="J10" s="82"/>
      <c r="K10" s="82"/>
    </row>
    <row r="11" spans="1:11" ht="24.75" customHeight="1">
      <c r="A11" s="81"/>
      <c r="B11" s="81"/>
      <c r="C11" s="81"/>
      <c r="D11" s="82"/>
      <c r="E11" s="82">
        <v>120000</v>
      </c>
      <c r="F11" s="82"/>
      <c r="G11" s="82">
        <v>120000</v>
      </c>
      <c r="H11" s="82"/>
      <c r="I11" s="82"/>
      <c r="J11" s="82"/>
      <c r="K11" s="82"/>
    </row>
    <row r="12" spans="1:11" ht="24.75" customHeight="1">
      <c r="A12" s="81"/>
      <c r="B12" s="81"/>
      <c r="C12" s="81"/>
      <c r="D12" s="82"/>
      <c r="E12" s="82">
        <v>100000</v>
      </c>
      <c r="F12" s="82"/>
      <c r="G12" s="82">
        <v>100000</v>
      </c>
      <c r="H12" s="82"/>
      <c r="I12" s="82"/>
      <c r="J12" s="82"/>
      <c r="K12" s="82"/>
    </row>
    <row r="13" spans="1:11" ht="19.5" customHeight="1">
      <c r="A13" s="78">
        <v>700</v>
      </c>
      <c r="B13" s="78" t="s">
        <v>31</v>
      </c>
      <c r="C13" s="78"/>
      <c r="D13" s="79">
        <v>413136.59</v>
      </c>
      <c r="E13" s="79">
        <f>SUM(E14)</f>
        <v>-50000</v>
      </c>
      <c r="F13" s="79">
        <f>SUM(D13:E13)</f>
        <v>363136.59</v>
      </c>
      <c r="G13" s="79">
        <v>363136.59</v>
      </c>
      <c r="H13" s="79"/>
      <c r="I13" s="79"/>
      <c r="J13" s="79"/>
      <c r="K13" s="79"/>
    </row>
    <row r="14" spans="1:11" ht="24.75" customHeight="1">
      <c r="A14" s="81"/>
      <c r="B14" s="81">
        <v>70005</v>
      </c>
      <c r="C14" s="81" t="s">
        <v>32</v>
      </c>
      <c r="D14" s="82">
        <v>413136.59</v>
      </c>
      <c r="E14" s="82">
        <v>-50000</v>
      </c>
      <c r="F14" s="82">
        <f>SUM(D14:E14)</f>
        <v>363136.59</v>
      </c>
      <c r="G14" s="82">
        <v>-50000</v>
      </c>
      <c r="H14" s="82"/>
      <c r="I14" s="82"/>
      <c r="J14" s="82"/>
      <c r="K14" s="82"/>
    </row>
    <row r="15" spans="1:11" ht="15.75" customHeight="1">
      <c r="A15" s="78">
        <v>801</v>
      </c>
      <c r="B15" s="78" t="s">
        <v>33</v>
      </c>
      <c r="C15" s="78"/>
      <c r="D15" s="79">
        <v>372691.34</v>
      </c>
      <c r="E15" s="79">
        <f>SUM(E16)</f>
        <v>-100000</v>
      </c>
      <c r="F15" s="79">
        <f>SUM(D15:E15)</f>
        <v>272691.34</v>
      </c>
      <c r="G15" s="79">
        <v>272691.34</v>
      </c>
      <c r="H15" s="79"/>
      <c r="I15" s="79"/>
      <c r="J15" s="79"/>
      <c r="K15" s="79"/>
    </row>
    <row r="16" spans="1:11" ht="24.75" customHeight="1">
      <c r="A16" s="81"/>
      <c r="B16" s="81">
        <v>80101</v>
      </c>
      <c r="C16" s="81" t="s">
        <v>34</v>
      </c>
      <c r="D16" s="82">
        <v>372691.34</v>
      </c>
      <c r="E16" s="82">
        <v>-100000</v>
      </c>
      <c r="F16" s="82">
        <f>SUM(D16:E16)</f>
        <v>272691.34</v>
      </c>
      <c r="G16" s="82">
        <v>-100000</v>
      </c>
      <c r="H16" s="82"/>
      <c r="I16" s="82"/>
      <c r="J16" s="82"/>
      <c r="K16" s="82"/>
    </row>
    <row r="17" spans="1:11" ht="14.25" customHeight="1">
      <c r="A17" s="78" t="s">
        <v>52</v>
      </c>
      <c r="B17" s="78"/>
      <c r="C17" s="78"/>
      <c r="D17" s="79">
        <v>5001499.14</v>
      </c>
      <c r="E17" s="79">
        <v>370000</v>
      </c>
      <c r="F17" s="79">
        <f>SUM(D17:E18)</f>
        <v>5221499.14</v>
      </c>
      <c r="G17" s="79">
        <v>5140300.42</v>
      </c>
      <c r="H17" s="79">
        <v>76798.45</v>
      </c>
      <c r="I17" s="79"/>
      <c r="J17" s="79"/>
      <c r="K17" s="79">
        <v>81198.72</v>
      </c>
    </row>
    <row r="18" spans="1:11" ht="13.5">
      <c r="A18" s="78"/>
      <c r="B18" s="78"/>
      <c r="C18" s="78"/>
      <c r="D18" s="79"/>
      <c r="E18" s="83">
        <v>-150000</v>
      </c>
      <c r="F18" s="79"/>
      <c r="G18" s="79"/>
      <c r="H18" s="79"/>
      <c r="I18" s="79"/>
      <c r="J18" s="79"/>
      <c r="K18" s="79"/>
    </row>
    <row r="19" ht="13.5">
      <c r="A19" s="84"/>
    </row>
    <row r="23" ht="13.5">
      <c r="G23" s="71"/>
    </row>
  </sheetData>
  <mergeCells count="26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0:A12"/>
    <mergeCell ref="B10:B12"/>
    <mergeCell ref="C10:C12"/>
    <mergeCell ref="D10:D12"/>
    <mergeCell ref="F10:F12"/>
    <mergeCell ref="B13:C13"/>
    <mergeCell ref="B15:C15"/>
    <mergeCell ref="A17:C18"/>
    <mergeCell ref="D17:D18"/>
    <mergeCell ref="F17:F18"/>
    <mergeCell ref="G17:G18"/>
    <mergeCell ref="H17:H18"/>
    <mergeCell ref="I17:I18"/>
    <mergeCell ref="J17:J18"/>
    <mergeCell ref="K17:K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H3" sqref="H3"/>
    </sheetView>
  </sheetViews>
  <sheetFormatPr defaultColWidth="11.19921875" defaultRowHeight="14.25"/>
  <cols>
    <col min="1" max="1" width="4.5" style="85" customWidth="1"/>
    <col min="2" max="2" width="5.69921875" style="85" customWidth="1"/>
    <col min="3" max="3" width="6.3984375" style="85" customWidth="1"/>
    <col min="4" max="4" width="25.09765625" style="85" customWidth="1"/>
    <col min="5" max="5" width="11.796875" style="85" customWidth="1"/>
    <col min="6" max="6" width="10.796875" style="85" customWidth="1"/>
    <col min="7" max="7" width="11.3984375" style="85" customWidth="1"/>
    <col min="8" max="8" width="12.296875" style="85" customWidth="1"/>
    <col min="9" max="9" width="13.8984375" style="85" customWidth="1"/>
    <col min="10" max="10" width="9.5" style="85" customWidth="1"/>
    <col min="11" max="11" width="7" style="85" customWidth="1"/>
    <col min="12" max="16384" width="10.5" style="85" customWidth="1"/>
  </cols>
  <sheetData>
    <row r="1" spans="1:12" ht="13.5">
      <c r="A1" s="86"/>
      <c r="B1" s="86"/>
      <c r="C1" s="86"/>
      <c r="D1" s="86"/>
      <c r="E1" s="86"/>
      <c r="F1" s="86"/>
      <c r="G1" s="86" t="s">
        <v>62</v>
      </c>
      <c r="H1" s="86"/>
      <c r="I1" s="86"/>
      <c r="K1"/>
      <c r="L1"/>
    </row>
    <row r="2" spans="1:12" ht="13.5">
      <c r="A2" s="86"/>
      <c r="B2" s="86"/>
      <c r="C2" s="86"/>
      <c r="D2" s="86"/>
      <c r="E2" s="86"/>
      <c r="F2" s="86"/>
      <c r="G2" s="86" t="s">
        <v>63</v>
      </c>
      <c r="H2" s="86"/>
      <c r="I2" s="86"/>
      <c r="K2"/>
      <c r="L2"/>
    </row>
    <row r="3" spans="1:11" ht="13.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7.25" customHeight="1">
      <c r="A4" s="87" t="s">
        <v>64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9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12.75" customHeight="1">
      <c r="A6" s="89" t="s">
        <v>65</v>
      </c>
      <c r="B6" s="89" t="s">
        <v>2</v>
      </c>
      <c r="C6" s="89" t="s">
        <v>66</v>
      </c>
      <c r="D6" s="90" t="s">
        <v>67</v>
      </c>
      <c r="E6" s="91" t="s">
        <v>68</v>
      </c>
      <c r="F6" s="91" t="s">
        <v>69</v>
      </c>
      <c r="G6" s="91"/>
      <c r="H6" s="91"/>
      <c r="I6" s="91"/>
      <c r="J6" s="91"/>
      <c r="K6" s="92" t="s">
        <v>70</v>
      </c>
    </row>
    <row r="7" spans="1:11" ht="12.75" customHeight="1">
      <c r="A7" s="89"/>
      <c r="B7" s="89"/>
      <c r="C7" s="89"/>
      <c r="D7" s="90"/>
      <c r="E7" s="91"/>
      <c r="F7" s="91" t="s">
        <v>71</v>
      </c>
      <c r="G7" s="91" t="s">
        <v>72</v>
      </c>
      <c r="H7" s="91"/>
      <c r="I7" s="91"/>
      <c r="J7" s="91"/>
      <c r="K7" s="92"/>
    </row>
    <row r="8" spans="1:11" ht="12.75" customHeight="1">
      <c r="A8" s="89"/>
      <c r="B8" s="89"/>
      <c r="C8" s="89"/>
      <c r="D8" s="90"/>
      <c r="E8" s="91"/>
      <c r="F8" s="91"/>
      <c r="G8" s="91" t="s">
        <v>73</v>
      </c>
      <c r="H8" s="91" t="s">
        <v>74</v>
      </c>
      <c r="I8" s="91" t="s">
        <v>75</v>
      </c>
      <c r="J8" s="92" t="s">
        <v>76</v>
      </c>
      <c r="K8" s="92"/>
    </row>
    <row r="9" spans="1:11" ht="13.5">
      <c r="A9" s="89"/>
      <c r="B9" s="89"/>
      <c r="C9" s="89"/>
      <c r="D9" s="90"/>
      <c r="E9" s="91"/>
      <c r="F9" s="91"/>
      <c r="G9" s="91"/>
      <c r="H9" s="91"/>
      <c r="I9" s="91"/>
      <c r="J9" s="92"/>
      <c r="K9" s="92"/>
    </row>
    <row r="10" spans="1:11" ht="51.75" customHeight="1">
      <c r="A10" s="89"/>
      <c r="B10" s="89"/>
      <c r="C10" s="89"/>
      <c r="D10" s="90"/>
      <c r="E10" s="91"/>
      <c r="F10" s="91"/>
      <c r="G10" s="91"/>
      <c r="H10" s="91"/>
      <c r="I10" s="91"/>
      <c r="J10" s="92"/>
      <c r="K10" s="92"/>
    </row>
    <row r="11" spans="1:11" ht="13.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</row>
    <row r="12" spans="1:11" ht="48" customHeight="1">
      <c r="A12" s="94">
        <v>1</v>
      </c>
      <c r="B12" s="94" t="s">
        <v>25</v>
      </c>
      <c r="C12" s="94" t="s">
        <v>27</v>
      </c>
      <c r="D12" s="95" t="s">
        <v>77</v>
      </c>
      <c r="E12" s="96">
        <v>900000</v>
      </c>
      <c r="F12" s="96">
        <v>900000</v>
      </c>
      <c r="G12" s="96">
        <v>80000</v>
      </c>
      <c r="H12" s="96">
        <v>820000</v>
      </c>
      <c r="I12" s="97" t="s">
        <v>78</v>
      </c>
      <c r="J12" s="98"/>
      <c r="K12" s="98"/>
    </row>
    <row r="13" spans="1:11" ht="39.75" customHeight="1">
      <c r="A13" s="94"/>
      <c r="B13" s="94"/>
      <c r="C13" s="94"/>
      <c r="D13" s="95" t="s">
        <v>79</v>
      </c>
      <c r="E13" s="96">
        <v>0</v>
      </c>
      <c r="F13" s="96">
        <v>0</v>
      </c>
      <c r="G13" s="96">
        <v>0</v>
      </c>
      <c r="H13" s="96">
        <v>0</v>
      </c>
      <c r="I13" s="97" t="s">
        <v>78</v>
      </c>
      <c r="J13" s="98"/>
      <c r="K13" s="98"/>
    </row>
    <row r="14" spans="1:11" ht="49.5" customHeight="1">
      <c r="A14" s="94">
        <v>2</v>
      </c>
      <c r="B14" s="94" t="s">
        <v>25</v>
      </c>
      <c r="C14" s="94" t="s">
        <v>27</v>
      </c>
      <c r="D14" s="95" t="s">
        <v>80</v>
      </c>
      <c r="E14" s="96">
        <v>500000</v>
      </c>
      <c r="F14" s="96">
        <v>500000</v>
      </c>
      <c r="G14" s="96">
        <v>100000</v>
      </c>
      <c r="H14" s="96">
        <v>0</v>
      </c>
      <c r="I14" s="99" t="s">
        <v>81</v>
      </c>
      <c r="J14" s="98"/>
      <c r="K14" s="98"/>
    </row>
    <row r="15" spans="1:11" ht="45" customHeight="1">
      <c r="A15" s="94">
        <v>3</v>
      </c>
      <c r="B15" s="94" t="s">
        <v>25</v>
      </c>
      <c r="C15" s="94" t="s">
        <v>27</v>
      </c>
      <c r="D15" s="95" t="s">
        <v>82</v>
      </c>
      <c r="E15" s="96">
        <v>1000000</v>
      </c>
      <c r="F15" s="96">
        <v>1000000</v>
      </c>
      <c r="G15" s="96">
        <v>400000</v>
      </c>
      <c r="H15" s="96">
        <v>0</v>
      </c>
      <c r="I15" s="97" t="s">
        <v>83</v>
      </c>
      <c r="J15" s="100"/>
      <c r="K15" s="100"/>
    </row>
    <row r="16" spans="1:11" ht="42.75" customHeight="1">
      <c r="A16" s="94"/>
      <c r="B16" s="94"/>
      <c r="C16" s="94"/>
      <c r="D16" s="95" t="s">
        <v>79</v>
      </c>
      <c r="E16" s="96">
        <v>1120000</v>
      </c>
      <c r="F16" s="96">
        <v>1120000</v>
      </c>
      <c r="G16" s="96">
        <v>400000</v>
      </c>
      <c r="H16" s="96">
        <v>120000</v>
      </c>
      <c r="I16" s="97" t="s">
        <v>83</v>
      </c>
      <c r="J16" s="100"/>
      <c r="K16" s="100"/>
    </row>
    <row r="17" spans="1:11" ht="40.5" customHeight="1">
      <c r="A17" s="94">
        <v>4</v>
      </c>
      <c r="B17" s="94" t="s">
        <v>25</v>
      </c>
      <c r="C17" s="94" t="s">
        <v>27</v>
      </c>
      <c r="D17" s="95" t="s">
        <v>84</v>
      </c>
      <c r="E17" s="96">
        <v>2000000</v>
      </c>
      <c r="F17" s="96">
        <v>2000000</v>
      </c>
      <c r="G17" s="96">
        <v>159000</v>
      </c>
      <c r="H17" s="96">
        <v>641000</v>
      </c>
      <c r="I17" s="97" t="s">
        <v>85</v>
      </c>
      <c r="J17" s="100"/>
      <c r="K17" s="100"/>
    </row>
    <row r="18" spans="1:11" ht="39" customHeight="1">
      <c r="A18" s="94">
        <v>5</v>
      </c>
      <c r="B18" s="94" t="s">
        <v>25</v>
      </c>
      <c r="C18" s="94" t="s">
        <v>27</v>
      </c>
      <c r="D18" s="95" t="s">
        <v>86</v>
      </c>
      <c r="E18" s="96">
        <v>60000</v>
      </c>
      <c r="F18" s="96">
        <v>60000</v>
      </c>
      <c r="G18" s="96">
        <v>60000</v>
      </c>
      <c r="H18" s="96">
        <v>0</v>
      </c>
      <c r="I18" s="97" t="s">
        <v>87</v>
      </c>
      <c r="J18" s="100"/>
      <c r="K18" s="100"/>
    </row>
    <row r="19" spans="1:11" ht="36" customHeight="1">
      <c r="A19" s="94">
        <v>6</v>
      </c>
      <c r="B19" s="94" t="s">
        <v>25</v>
      </c>
      <c r="C19" s="94" t="s">
        <v>27</v>
      </c>
      <c r="D19" s="95" t="s">
        <v>88</v>
      </c>
      <c r="E19" s="96">
        <v>1100000</v>
      </c>
      <c r="F19" s="96">
        <v>1100000</v>
      </c>
      <c r="G19" s="96">
        <v>297000</v>
      </c>
      <c r="H19" s="96">
        <v>593000</v>
      </c>
      <c r="I19" s="101" t="s">
        <v>89</v>
      </c>
      <c r="J19" s="100"/>
      <c r="K19" s="100"/>
    </row>
    <row r="20" spans="1:11" ht="36" customHeight="1">
      <c r="A20" s="94"/>
      <c r="B20" s="94"/>
      <c r="C20" s="94"/>
      <c r="D20" s="95" t="s">
        <v>79</v>
      </c>
      <c r="E20" s="96">
        <v>1200000</v>
      </c>
      <c r="F20" s="96">
        <v>1200000</v>
      </c>
      <c r="G20" s="96">
        <v>397000</v>
      </c>
      <c r="H20" s="96">
        <v>593000</v>
      </c>
      <c r="I20" s="101" t="s">
        <v>89</v>
      </c>
      <c r="J20" s="100"/>
      <c r="K20" s="100"/>
    </row>
    <row r="21" spans="1:11" ht="33.75" customHeight="1">
      <c r="A21" s="94">
        <v>7</v>
      </c>
      <c r="B21" s="94" t="s">
        <v>25</v>
      </c>
      <c r="C21" s="94" t="s">
        <v>27</v>
      </c>
      <c r="D21" s="95" t="s">
        <v>90</v>
      </c>
      <c r="E21" s="96">
        <v>60000</v>
      </c>
      <c r="F21" s="96">
        <v>60000</v>
      </c>
      <c r="G21" s="96">
        <v>60000</v>
      </c>
      <c r="H21" s="96">
        <v>0</v>
      </c>
      <c r="I21" s="101"/>
      <c r="J21" s="100"/>
      <c r="K21" s="100"/>
    </row>
    <row r="22" spans="1:11" ht="36.75" customHeight="1">
      <c r="A22" s="102" t="s">
        <v>91</v>
      </c>
      <c r="B22" s="102"/>
      <c r="C22" s="102"/>
      <c r="D22" s="103"/>
      <c r="E22" s="104">
        <f>E13+E14+E16+E17+E18+E20+E21</f>
        <v>4940000</v>
      </c>
      <c r="F22" s="104">
        <f>F13+F14+F16+F17+F18+F20+F21</f>
        <v>4940000</v>
      </c>
      <c r="G22" s="104">
        <f>G13+G14+G16+G17+G18+G20+G21</f>
        <v>1176000</v>
      </c>
      <c r="H22" s="104">
        <f>H13+H14+H16+H17+H18+H20+H21</f>
        <v>1354000</v>
      </c>
      <c r="I22" s="105" t="s">
        <v>92</v>
      </c>
      <c r="J22" s="106"/>
      <c r="K22" s="107"/>
    </row>
    <row r="23" spans="1:11" ht="36.75" customHeight="1">
      <c r="A23" s="108">
        <v>8</v>
      </c>
      <c r="B23" s="108">
        <v>600</v>
      </c>
      <c r="C23" s="108">
        <v>60016</v>
      </c>
      <c r="D23" s="109" t="s">
        <v>93</v>
      </c>
      <c r="E23" s="110">
        <v>450000</v>
      </c>
      <c r="F23" s="110">
        <v>450000</v>
      </c>
      <c r="G23" s="110">
        <v>450000</v>
      </c>
      <c r="H23" s="110">
        <v>0</v>
      </c>
      <c r="I23" s="111" t="s">
        <v>94</v>
      </c>
      <c r="J23" s="112"/>
      <c r="K23" s="112"/>
    </row>
    <row r="24" spans="1:11" ht="35.25" customHeight="1">
      <c r="A24" s="108">
        <v>9</v>
      </c>
      <c r="B24" s="108">
        <v>600</v>
      </c>
      <c r="C24" s="108">
        <v>60016</v>
      </c>
      <c r="D24" s="109" t="s">
        <v>95</v>
      </c>
      <c r="E24" s="110">
        <v>36000</v>
      </c>
      <c r="F24" s="110">
        <v>36000</v>
      </c>
      <c r="G24" s="110">
        <v>36000</v>
      </c>
      <c r="H24" s="110">
        <v>0</v>
      </c>
      <c r="I24" s="111" t="s">
        <v>94</v>
      </c>
      <c r="J24" s="112"/>
      <c r="K24" s="112"/>
    </row>
    <row r="25" spans="1:11" ht="37.5" customHeight="1">
      <c r="A25" s="108">
        <v>10</v>
      </c>
      <c r="B25" s="108">
        <v>600</v>
      </c>
      <c r="C25" s="108">
        <v>60016</v>
      </c>
      <c r="D25" s="109" t="s">
        <v>96</v>
      </c>
      <c r="E25" s="110">
        <v>30000</v>
      </c>
      <c r="F25" s="110">
        <v>30000</v>
      </c>
      <c r="G25" s="110">
        <v>30000</v>
      </c>
      <c r="H25" s="110">
        <v>0</v>
      </c>
      <c r="I25" s="111" t="s">
        <v>97</v>
      </c>
      <c r="J25" s="112"/>
      <c r="K25" s="112"/>
    </row>
    <row r="26" spans="1:11" ht="40.5" customHeight="1">
      <c r="A26" s="108">
        <v>11</v>
      </c>
      <c r="B26" s="108">
        <v>600</v>
      </c>
      <c r="C26" s="108">
        <v>60016</v>
      </c>
      <c r="D26" s="109" t="s">
        <v>98</v>
      </c>
      <c r="E26" s="110">
        <v>50000</v>
      </c>
      <c r="F26" s="110">
        <v>50000</v>
      </c>
      <c r="G26" s="110">
        <v>50000</v>
      </c>
      <c r="H26" s="110">
        <v>0</v>
      </c>
      <c r="I26" s="111" t="s">
        <v>99</v>
      </c>
      <c r="J26" s="112"/>
      <c r="K26" s="112"/>
    </row>
    <row r="27" spans="1:11" ht="45.75" customHeight="1">
      <c r="A27" s="108">
        <v>12</v>
      </c>
      <c r="B27" s="108">
        <v>600</v>
      </c>
      <c r="C27" s="108">
        <v>60016</v>
      </c>
      <c r="D27" s="113" t="s">
        <v>100</v>
      </c>
      <c r="E27" s="110">
        <v>11674.04</v>
      </c>
      <c r="F27" s="110">
        <v>11674.04</v>
      </c>
      <c r="G27" s="110">
        <v>11674.04</v>
      </c>
      <c r="H27" s="110">
        <v>0</v>
      </c>
      <c r="I27" s="111"/>
      <c r="J27" s="112"/>
      <c r="K27" s="112"/>
    </row>
    <row r="28" spans="1:11" ht="40.5" customHeight="1">
      <c r="A28" s="102" t="s">
        <v>101</v>
      </c>
      <c r="B28" s="102"/>
      <c r="C28" s="102"/>
      <c r="D28" s="103"/>
      <c r="E28" s="114">
        <f>SUM(E23:E27)</f>
        <v>577674.04</v>
      </c>
      <c r="F28" s="114">
        <f>SUM(F23:F27)</f>
        <v>577674.04</v>
      </c>
      <c r="G28" s="114">
        <f>SUM(G23:G27)</f>
        <v>577674.04</v>
      </c>
      <c r="H28" s="114">
        <f>SUM(H23:H27)</f>
        <v>0</v>
      </c>
      <c r="I28" s="115" t="s">
        <v>102</v>
      </c>
      <c r="J28" s="116"/>
      <c r="K28" s="116"/>
    </row>
    <row r="29" spans="1:11" ht="49.5" customHeight="1">
      <c r="A29" s="108">
        <v>13</v>
      </c>
      <c r="B29" s="108">
        <v>700</v>
      </c>
      <c r="C29" s="108">
        <v>70005</v>
      </c>
      <c r="D29" s="109" t="s">
        <v>103</v>
      </c>
      <c r="E29" s="110">
        <v>30000</v>
      </c>
      <c r="F29" s="110">
        <v>30000</v>
      </c>
      <c r="G29" s="110">
        <v>15000</v>
      </c>
      <c r="H29" s="110">
        <v>0</v>
      </c>
      <c r="I29" s="117" t="s">
        <v>104</v>
      </c>
      <c r="J29" s="112"/>
      <c r="K29" s="112"/>
    </row>
    <row r="30" spans="1:11" ht="47.25" customHeight="1">
      <c r="A30" s="108">
        <v>14</v>
      </c>
      <c r="B30" s="108">
        <v>700</v>
      </c>
      <c r="C30" s="108">
        <v>70005</v>
      </c>
      <c r="D30" s="109" t="s">
        <v>105</v>
      </c>
      <c r="E30" s="110">
        <v>30000</v>
      </c>
      <c r="F30" s="110">
        <v>30000</v>
      </c>
      <c r="G30" s="110">
        <v>30000</v>
      </c>
      <c r="H30" s="110">
        <v>0</v>
      </c>
      <c r="I30" s="111" t="s">
        <v>87</v>
      </c>
      <c r="J30" s="112"/>
      <c r="K30" s="112"/>
    </row>
    <row r="31" spans="1:11" ht="48.75" customHeight="1">
      <c r="A31" s="108">
        <v>15</v>
      </c>
      <c r="B31" s="108">
        <v>700</v>
      </c>
      <c r="C31" s="108">
        <v>70005</v>
      </c>
      <c r="D31" s="109" t="s">
        <v>106</v>
      </c>
      <c r="E31" s="110">
        <v>50000</v>
      </c>
      <c r="F31" s="110">
        <v>50000</v>
      </c>
      <c r="G31" s="110">
        <v>50000</v>
      </c>
      <c r="H31" s="110">
        <v>0</v>
      </c>
      <c r="I31" s="111" t="s">
        <v>87</v>
      </c>
      <c r="J31" s="112"/>
      <c r="K31" s="112"/>
    </row>
    <row r="32" spans="1:11" ht="44.25" customHeight="1">
      <c r="A32" s="108">
        <v>16</v>
      </c>
      <c r="B32" s="108">
        <v>700</v>
      </c>
      <c r="C32" s="108">
        <v>70005</v>
      </c>
      <c r="D32" s="109" t="s">
        <v>107</v>
      </c>
      <c r="E32" s="110">
        <v>100000</v>
      </c>
      <c r="F32" s="110">
        <v>100000</v>
      </c>
      <c r="G32" s="110">
        <v>100000</v>
      </c>
      <c r="H32" s="110">
        <v>0</v>
      </c>
      <c r="I32" s="111" t="s">
        <v>87</v>
      </c>
      <c r="J32" s="112"/>
      <c r="K32" s="112"/>
    </row>
    <row r="33" spans="1:11" ht="44.25" customHeight="1">
      <c r="A33" s="108"/>
      <c r="B33" s="108"/>
      <c r="C33" s="108"/>
      <c r="D33" s="109" t="s">
        <v>79</v>
      </c>
      <c r="E33" s="110">
        <v>50000</v>
      </c>
      <c r="F33" s="110">
        <v>50000</v>
      </c>
      <c r="G33" s="110">
        <v>50000</v>
      </c>
      <c r="H33" s="110">
        <v>0</v>
      </c>
      <c r="I33" s="111" t="s">
        <v>87</v>
      </c>
      <c r="J33" s="112"/>
      <c r="K33" s="112"/>
    </row>
    <row r="34" spans="1:11" ht="82.5" customHeight="1">
      <c r="A34" s="108">
        <v>17</v>
      </c>
      <c r="B34" s="108">
        <v>700</v>
      </c>
      <c r="C34" s="108">
        <v>70005</v>
      </c>
      <c r="D34" s="109" t="s">
        <v>108</v>
      </c>
      <c r="E34" s="110">
        <v>75000</v>
      </c>
      <c r="F34" s="110">
        <v>75000</v>
      </c>
      <c r="G34" s="110">
        <v>75000</v>
      </c>
      <c r="H34" s="110">
        <v>0</v>
      </c>
      <c r="I34" s="111" t="s">
        <v>97</v>
      </c>
      <c r="J34" s="112"/>
      <c r="K34" s="112"/>
    </row>
    <row r="35" spans="1:11" ht="54.75" customHeight="1">
      <c r="A35" s="108">
        <v>18</v>
      </c>
      <c r="B35" s="108">
        <v>700</v>
      </c>
      <c r="C35" s="108">
        <v>70005</v>
      </c>
      <c r="D35" s="109" t="s">
        <v>109</v>
      </c>
      <c r="E35" s="110">
        <v>150000</v>
      </c>
      <c r="F35" s="110">
        <v>150000</v>
      </c>
      <c r="G35" s="110">
        <v>40000</v>
      </c>
      <c r="H35" s="110">
        <v>0</v>
      </c>
      <c r="I35" s="111" t="s">
        <v>110</v>
      </c>
      <c r="J35" s="112"/>
      <c r="K35" s="112"/>
    </row>
    <row r="36" spans="1:11" ht="47.25" customHeight="1">
      <c r="A36" s="108">
        <v>19</v>
      </c>
      <c r="B36" s="108">
        <v>700</v>
      </c>
      <c r="C36" s="108">
        <v>70005</v>
      </c>
      <c r="D36" s="109" t="s">
        <v>111</v>
      </c>
      <c r="E36" s="110">
        <v>100000</v>
      </c>
      <c r="F36" s="110">
        <v>100000</v>
      </c>
      <c r="G36" s="110">
        <v>25000</v>
      </c>
      <c r="H36" s="110">
        <v>0</v>
      </c>
      <c r="I36" s="111" t="s">
        <v>112</v>
      </c>
      <c r="J36" s="112"/>
      <c r="K36" s="112"/>
    </row>
    <row r="37" spans="1:11" ht="47.25" customHeight="1">
      <c r="A37" s="108">
        <v>20</v>
      </c>
      <c r="B37" s="108">
        <v>700</v>
      </c>
      <c r="C37" s="108">
        <v>70005</v>
      </c>
      <c r="D37" s="113" t="s">
        <v>113</v>
      </c>
      <c r="E37" s="110">
        <v>10992.5</v>
      </c>
      <c r="F37" s="110">
        <v>10992.5</v>
      </c>
      <c r="G37" s="110">
        <v>10992.5</v>
      </c>
      <c r="H37" s="110">
        <v>0</v>
      </c>
      <c r="I37" s="111"/>
      <c r="J37" s="112"/>
      <c r="K37" s="112"/>
    </row>
    <row r="38" spans="1:11" ht="47.25" customHeight="1">
      <c r="A38" s="108">
        <v>21</v>
      </c>
      <c r="B38" s="108">
        <v>700</v>
      </c>
      <c r="C38" s="108">
        <v>70005</v>
      </c>
      <c r="D38" s="113" t="s">
        <v>114</v>
      </c>
      <c r="E38" s="110">
        <v>10816.62</v>
      </c>
      <c r="F38" s="110">
        <v>10816.62</v>
      </c>
      <c r="G38" s="110">
        <v>10816.62</v>
      </c>
      <c r="H38" s="110">
        <v>0</v>
      </c>
      <c r="I38" s="111"/>
      <c r="J38" s="112"/>
      <c r="K38" s="112"/>
    </row>
    <row r="39" spans="1:11" ht="57" customHeight="1">
      <c r="A39" s="108">
        <v>22</v>
      </c>
      <c r="B39" s="108">
        <v>700</v>
      </c>
      <c r="C39" s="108">
        <v>70005</v>
      </c>
      <c r="D39" s="113" t="s">
        <v>115</v>
      </c>
      <c r="E39" s="110">
        <v>9981.19</v>
      </c>
      <c r="F39" s="110">
        <v>9981.19</v>
      </c>
      <c r="G39" s="110">
        <v>9981.19</v>
      </c>
      <c r="H39" s="110">
        <v>0</v>
      </c>
      <c r="I39" s="111"/>
      <c r="J39" s="112"/>
      <c r="K39" s="112"/>
    </row>
    <row r="40" spans="1:11" ht="49.5" customHeight="1">
      <c r="A40" s="108">
        <v>23</v>
      </c>
      <c r="B40" s="108">
        <v>700</v>
      </c>
      <c r="C40" s="108">
        <v>70005</v>
      </c>
      <c r="D40" s="118" t="s">
        <v>116</v>
      </c>
      <c r="E40" s="110">
        <v>14246.28</v>
      </c>
      <c r="F40" s="110">
        <v>14246.28</v>
      </c>
      <c r="G40" s="110">
        <v>14246.28</v>
      </c>
      <c r="H40" s="110">
        <v>0</v>
      </c>
      <c r="I40" s="111"/>
      <c r="J40" s="112"/>
      <c r="K40" s="112"/>
    </row>
    <row r="41" spans="1:11" ht="49.5" customHeight="1">
      <c r="A41" s="108">
        <v>24</v>
      </c>
      <c r="B41" s="108">
        <v>700</v>
      </c>
      <c r="C41" s="108">
        <v>70005</v>
      </c>
      <c r="D41" s="118" t="s">
        <v>117</v>
      </c>
      <c r="E41" s="110">
        <v>32100</v>
      </c>
      <c r="F41" s="110">
        <v>32100</v>
      </c>
      <c r="G41" s="110">
        <v>32100</v>
      </c>
      <c r="H41" s="110"/>
      <c r="I41" s="111"/>
      <c r="J41" s="112"/>
      <c r="K41" s="112"/>
    </row>
    <row r="42" spans="1:11" ht="48.75" customHeight="1">
      <c r="A42" s="102" t="s">
        <v>118</v>
      </c>
      <c r="B42" s="102"/>
      <c r="C42" s="102"/>
      <c r="D42" s="103"/>
      <c r="E42" s="114">
        <f>E29+E30+E31+E33+E34+E35+E36+E37+E38+E39+E40+E41</f>
        <v>563136.59</v>
      </c>
      <c r="F42" s="114">
        <f>F29+F30+F31+F33+F34+F35+F36+F37+F38+F39+F40+F41</f>
        <v>563136.59</v>
      </c>
      <c r="G42" s="114">
        <f>G29+G30+G31+G33+G34+G35+G36+G37+G38+G39+G40+G41</f>
        <v>363136.59</v>
      </c>
      <c r="H42" s="114">
        <v>0</v>
      </c>
      <c r="I42" s="119" t="s">
        <v>119</v>
      </c>
      <c r="J42" s="116"/>
      <c r="K42" s="116"/>
    </row>
    <row r="43" spans="1:11" ht="48.75" customHeight="1">
      <c r="A43" s="120">
        <v>25</v>
      </c>
      <c r="B43" s="120">
        <v>750</v>
      </c>
      <c r="C43" s="120">
        <v>75023</v>
      </c>
      <c r="D43" s="103" t="s">
        <v>120</v>
      </c>
      <c r="E43" s="121">
        <v>10000</v>
      </c>
      <c r="F43" s="121">
        <v>10000</v>
      </c>
      <c r="G43" s="121">
        <v>10000</v>
      </c>
      <c r="H43" s="121">
        <v>0</v>
      </c>
      <c r="I43" s="119"/>
      <c r="J43" s="116"/>
      <c r="K43" s="116"/>
    </row>
    <row r="44" spans="1:11" ht="36.75" customHeight="1">
      <c r="A44" s="102" t="s">
        <v>121</v>
      </c>
      <c r="B44" s="102"/>
      <c r="C44" s="102"/>
      <c r="D44" s="103"/>
      <c r="E44" s="114">
        <f>SUM(E43:E43)</f>
        <v>10000</v>
      </c>
      <c r="F44" s="114">
        <f>SUM(F43:F43)</f>
        <v>10000</v>
      </c>
      <c r="G44" s="114">
        <f>SUM(G43:G43)</f>
        <v>10000</v>
      </c>
      <c r="H44" s="114">
        <v>0</v>
      </c>
      <c r="I44" s="119" t="s">
        <v>122</v>
      </c>
      <c r="J44" s="116"/>
      <c r="K44" s="116"/>
    </row>
    <row r="45" spans="1:11" ht="36.75" customHeight="1">
      <c r="A45" s="120">
        <v>26</v>
      </c>
      <c r="B45" s="120">
        <v>754</v>
      </c>
      <c r="C45" s="120">
        <v>75412</v>
      </c>
      <c r="D45" s="103" t="s">
        <v>123</v>
      </c>
      <c r="E45" s="121">
        <v>50000</v>
      </c>
      <c r="F45" s="121">
        <v>50000</v>
      </c>
      <c r="G45" s="121">
        <v>50000</v>
      </c>
      <c r="H45" s="121">
        <v>0</v>
      </c>
      <c r="I45" s="119"/>
      <c r="J45" s="116"/>
      <c r="K45" s="116"/>
    </row>
    <row r="46" spans="1:11" ht="36.75" customHeight="1">
      <c r="A46" s="102" t="s">
        <v>124</v>
      </c>
      <c r="B46" s="102"/>
      <c r="C46" s="102"/>
      <c r="D46" s="103"/>
      <c r="E46" s="114">
        <f>SUM(E45)</f>
        <v>50000</v>
      </c>
      <c r="F46" s="114">
        <f>SUM(F45)</f>
        <v>50000</v>
      </c>
      <c r="G46" s="114">
        <f>SUM(G45)</f>
        <v>50000</v>
      </c>
      <c r="H46" s="114">
        <v>0</v>
      </c>
      <c r="I46" s="119"/>
      <c r="J46" s="116"/>
      <c r="K46" s="116"/>
    </row>
    <row r="47" spans="1:11" ht="60.75" customHeight="1">
      <c r="A47" s="108">
        <v>27</v>
      </c>
      <c r="B47" s="108">
        <v>801</v>
      </c>
      <c r="C47" s="108">
        <v>80101</v>
      </c>
      <c r="D47" s="109" t="s">
        <v>125</v>
      </c>
      <c r="E47" s="110">
        <v>150000</v>
      </c>
      <c r="F47" s="110">
        <v>150000</v>
      </c>
      <c r="G47" s="110">
        <v>150000</v>
      </c>
      <c r="H47" s="110">
        <v>0</v>
      </c>
      <c r="I47" s="111" t="s">
        <v>126</v>
      </c>
      <c r="J47" s="122"/>
      <c r="K47" s="112"/>
    </row>
    <row r="48" spans="1:11" ht="60.75" customHeight="1">
      <c r="A48" s="108"/>
      <c r="B48" s="108"/>
      <c r="C48" s="108"/>
      <c r="D48" s="109" t="s">
        <v>79</v>
      </c>
      <c r="E48" s="110">
        <v>50000</v>
      </c>
      <c r="F48" s="110">
        <v>50000</v>
      </c>
      <c r="G48" s="110">
        <v>50000</v>
      </c>
      <c r="H48" s="110">
        <v>0</v>
      </c>
      <c r="I48" s="111" t="s">
        <v>126</v>
      </c>
      <c r="J48" s="122"/>
      <c r="K48" s="112"/>
    </row>
    <row r="49" spans="1:11" ht="44.25" customHeight="1">
      <c r="A49" s="108">
        <v>28</v>
      </c>
      <c r="B49" s="108">
        <v>801</v>
      </c>
      <c r="C49" s="108">
        <v>80101</v>
      </c>
      <c r="D49" s="109" t="s">
        <v>127</v>
      </c>
      <c r="E49" s="110">
        <v>145000</v>
      </c>
      <c r="F49" s="110">
        <v>145000</v>
      </c>
      <c r="G49" s="110">
        <v>50000</v>
      </c>
      <c r="H49" s="110">
        <v>0</v>
      </c>
      <c r="I49" s="111" t="s">
        <v>128</v>
      </c>
      <c r="J49" s="122"/>
      <c r="K49" s="112"/>
    </row>
    <row r="50" spans="1:11" ht="54" customHeight="1">
      <c r="A50" s="108">
        <v>29</v>
      </c>
      <c r="B50" s="108">
        <v>801</v>
      </c>
      <c r="C50" s="108">
        <v>80101</v>
      </c>
      <c r="D50" s="109" t="s">
        <v>129</v>
      </c>
      <c r="E50" s="110">
        <v>118425</v>
      </c>
      <c r="F50" s="110">
        <v>118425</v>
      </c>
      <c r="G50" s="110">
        <v>59212.5</v>
      </c>
      <c r="H50" s="110">
        <v>0</v>
      </c>
      <c r="I50" s="111" t="s">
        <v>130</v>
      </c>
      <c r="J50" s="122"/>
      <c r="K50" s="112"/>
    </row>
    <row r="51" spans="1:11" ht="45.75" customHeight="1">
      <c r="A51" s="108">
        <v>30</v>
      </c>
      <c r="B51" s="108">
        <v>801</v>
      </c>
      <c r="C51" s="108">
        <v>80101</v>
      </c>
      <c r="D51" s="109" t="s">
        <v>131</v>
      </c>
      <c r="E51" s="110">
        <v>118425</v>
      </c>
      <c r="F51" s="110">
        <v>118425</v>
      </c>
      <c r="G51" s="110">
        <v>59212.5</v>
      </c>
      <c r="H51" s="110">
        <v>0</v>
      </c>
      <c r="I51" s="111" t="s">
        <v>132</v>
      </c>
      <c r="J51" s="112"/>
      <c r="K51" s="112"/>
    </row>
    <row r="52" spans="1:11" ht="44.25" customHeight="1">
      <c r="A52" s="108">
        <v>31</v>
      </c>
      <c r="B52" s="108">
        <v>801</v>
      </c>
      <c r="C52" s="108">
        <v>80101</v>
      </c>
      <c r="D52" s="109" t="s">
        <v>133</v>
      </c>
      <c r="E52" s="110">
        <v>151000</v>
      </c>
      <c r="F52" s="110">
        <v>151000</v>
      </c>
      <c r="G52" s="110">
        <v>22650</v>
      </c>
      <c r="H52" s="110">
        <v>0</v>
      </c>
      <c r="I52" s="111" t="s">
        <v>134</v>
      </c>
      <c r="J52" s="112"/>
      <c r="K52" s="112"/>
    </row>
    <row r="53" spans="1:11" ht="44.25" customHeight="1">
      <c r="A53" s="108">
        <v>32</v>
      </c>
      <c r="B53" s="108">
        <v>801</v>
      </c>
      <c r="C53" s="108">
        <v>80101</v>
      </c>
      <c r="D53" s="113" t="s">
        <v>135</v>
      </c>
      <c r="E53" s="110">
        <v>7013.85</v>
      </c>
      <c r="F53" s="110">
        <v>7013.85</v>
      </c>
      <c r="G53" s="110">
        <v>7013.85</v>
      </c>
      <c r="H53" s="110">
        <v>0</v>
      </c>
      <c r="I53" s="111"/>
      <c r="J53" s="112"/>
      <c r="K53" s="112"/>
    </row>
    <row r="54" spans="1:11" ht="44.25" customHeight="1">
      <c r="A54" s="108">
        <v>33</v>
      </c>
      <c r="B54" s="108">
        <v>801</v>
      </c>
      <c r="C54" s="108">
        <v>80101</v>
      </c>
      <c r="D54" s="113" t="s">
        <v>136</v>
      </c>
      <c r="E54" s="110">
        <v>2134.45</v>
      </c>
      <c r="F54" s="110">
        <v>2134.45</v>
      </c>
      <c r="G54" s="110">
        <v>2134.45</v>
      </c>
      <c r="H54" s="110">
        <v>0</v>
      </c>
      <c r="I54" s="111"/>
      <c r="J54" s="112"/>
      <c r="K54" s="112"/>
    </row>
    <row r="55" spans="1:11" ht="44.25" customHeight="1">
      <c r="A55" s="108">
        <v>34</v>
      </c>
      <c r="B55" s="108">
        <v>801</v>
      </c>
      <c r="C55" s="108">
        <v>80101</v>
      </c>
      <c r="D55" s="113" t="s">
        <v>137</v>
      </c>
      <c r="E55" s="110">
        <v>10398.91</v>
      </c>
      <c r="F55" s="110">
        <v>10398.91</v>
      </c>
      <c r="G55" s="110">
        <v>10398.91</v>
      </c>
      <c r="H55" s="110">
        <v>0</v>
      </c>
      <c r="I55" s="111"/>
      <c r="J55" s="112"/>
      <c r="K55" s="112"/>
    </row>
    <row r="56" spans="1:11" ht="44.25" customHeight="1">
      <c r="A56" s="108">
        <v>35</v>
      </c>
      <c r="B56" s="108">
        <v>801</v>
      </c>
      <c r="C56" s="108">
        <v>80101</v>
      </c>
      <c r="D56" s="123" t="s">
        <v>138</v>
      </c>
      <c r="E56" s="110">
        <v>2000</v>
      </c>
      <c r="F56" s="110">
        <v>2000</v>
      </c>
      <c r="G56" s="110">
        <v>2000</v>
      </c>
      <c r="H56" s="110">
        <v>0</v>
      </c>
      <c r="I56" s="111"/>
      <c r="J56" s="112"/>
      <c r="K56" s="112"/>
    </row>
    <row r="57" spans="1:11" ht="51" customHeight="1">
      <c r="A57" s="108">
        <v>36</v>
      </c>
      <c r="B57" s="108">
        <v>801</v>
      </c>
      <c r="C57" s="108">
        <v>80101</v>
      </c>
      <c r="D57" s="124" t="s">
        <v>139</v>
      </c>
      <c r="E57" s="110">
        <v>10069.13</v>
      </c>
      <c r="F57" s="110">
        <v>10069.13</v>
      </c>
      <c r="G57" s="110">
        <v>10069.13</v>
      </c>
      <c r="H57" s="110">
        <v>0</v>
      </c>
      <c r="I57" s="111"/>
      <c r="J57" s="112"/>
      <c r="K57" s="112"/>
    </row>
    <row r="58" spans="1:11" ht="48.75" customHeight="1">
      <c r="A58" s="102" t="s">
        <v>140</v>
      </c>
      <c r="B58" s="102"/>
      <c r="C58" s="102"/>
      <c r="D58" s="103"/>
      <c r="E58" s="114">
        <f>E48+E49+E50+E51+E52+E53+E54+E55+E56+E57</f>
        <v>614466.34</v>
      </c>
      <c r="F58" s="114">
        <f>F48+F49+F50+F51+F52+F53+F54+F55+F56+F57</f>
        <v>614466.34</v>
      </c>
      <c r="G58" s="114">
        <f>G48+G49+G50+G51+G52+G53+G54+G55+G56+G57</f>
        <v>272691.34</v>
      </c>
      <c r="H58" s="114">
        <f>SUM(H47:H52)</f>
        <v>0</v>
      </c>
      <c r="I58" s="119" t="s">
        <v>141</v>
      </c>
      <c r="J58" s="125"/>
      <c r="K58" s="116"/>
    </row>
    <row r="59" spans="1:11" ht="68.25" customHeight="1">
      <c r="A59" s="126" t="s">
        <v>4</v>
      </c>
      <c r="B59" s="126"/>
      <c r="C59" s="126"/>
      <c r="D59" s="127"/>
      <c r="E59" s="128">
        <f>E22+E28+E42+E44+E46+E58</f>
        <v>6755276.97</v>
      </c>
      <c r="F59" s="128">
        <f>F22+F28+F42+F44+F46+F58</f>
        <v>6755276.97</v>
      </c>
      <c r="G59" s="128">
        <f>G22+G28+G42+G44+G46+G58</f>
        <v>2449501.9699999997</v>
      </c>
      <c r="H59" s="129">
        <f>H22+H28+H42+H44+H46+H58</f>
        <v>1354000</v>
      </c>
      <c r="I59" s="130" t="s">
        <v>142</v>
      </c>
      <c r="J59" s="129">
        <f>J22+J58</f>
        <v>0</v>
      </c>
      <c r="K59" s="131" t="s">
        <v>143</v>
      </c>
    </row>
    <row r="60" spans="1:11" ht="13.5">
      <c r="A60" s="132" t="s">
        <v>144</v>
      </c>
      <c r="B60" s="132"/>
      <c r="C60" s="132"/>
      <c r="J60" s="132"/>
      <c r="K60" s="132"/>
    </row>
    <row r="61" spans="1:11" ht="13.5">
      <c r="A61" s="132" t="s">
        <v>145</v>
      </c>
      <c r="B61" s="132"/>
      <c r="C61" s="132"/>
      <c r="J61" s="132"/>
      <c r="K61" s="132"/>
    </row>
    <row r="62" spans="1:11" ht="13.5">
      <c r="A62" s="132" t="s">
        <v>146</v>
      </c>
      <c r="B62" s="132"/>
      <c r="C62" s="132"/>
      <c r="J62" s="132"/>
      <c r="K62" s="132"/>
    </row>
    <row r="63" spans="1:11" ht="13.5">
      <c r="A63" s="132" t="s">
        <v>147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3.5">
      <c r="A64" s="133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ht="13.5">
      <c r="A65" s="134" t="s">
        <v>148</v>
      </c>
      <c r="B65" s="135"/>
      <c r="C65" s="135"/>
      <c r="D65" s="135"/>
      <c r="E65" s="132"/>
      <c r="F65" s="132"/>
      <c r="G65" s="132"/>
      <c r="H65" s="132"/>
      <c r="I65" s="132"/>
      <c r="J65" s="132"/>
      <c r="K65" s="132"/>
    </row>
    <row r="66" spans="1:11" ht="13.5">
      <c r="A66" s="136" t="s">
        <v>149</v>
      </c>
      <c r="B66" s="135"/>
      <c r="C66" s="135"/>
      <c r="D66" s="135"/>
      <c r="E66" s="132"/>
      <c r="F66" s="132"/>
      <c r="G66" s="132"/>
      <c r="H66" s="132"/>
      <c r="I66" s="132"/>
      <c r="J66" s="132"/>
      <c r="K66" s="132"/>
    </row>
    <row r="67" spans="1:11" ht="13.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ht="13.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</row>
    <row r="69" spans="1:11" ht="13.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</row>
    <row r="70" spans="1:11" ht="13.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ht="13.5">
      <c r="A71" s="137"/>
    </row>
  </sheetData>
  <mergeCells count="21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2:C22"/>
    <mergeCell ref="A28:C28"/>
    <mergeCell ref="A42:C42"/>
    <mergeCell ref="A44:C44"/>
    <mergeCell ref="A46:C46"/>
    <mergeCell ref="A58:C58"/>
    <mergeCell ref="A59:C5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/>
  <cp:lastPrinted>2012-05-11T08:53:13Z</cp:lastPrinted>
  <dcterms:created xsi:type="dcterms:W3CDTF">2011-03-30T12:39:15Z</dcterms:created>
  <dcterms:modified xsi:type="dcterms:W3CDTF">2012-05-25T08:38:42Z</dcterms:modified>
  <cp:category/>
  <cp:version/>
  <cp:contentType/>
  <cp:contentStatus/>
  <cp:revision>921</cp:revision>
</cp:coreProperties>
</file>