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5"/>
  </bookViews>
  <sheets>
    <sheet name="Arkusz7" sheetId="1" r:id="rId1"/>
    <sheet name="Arkusz6" sheetId="2" r:id="rId2"/>
    <sheet name="Arkusz5" sheetId="3" r:id="rId3"/>
    <sheet name="Arkusz8" sheetId="4" r:id="rId4"/>
    <sheet name="Arkusz4" sheetId="5" r:id="rId5"/>
    <sheet name="Arkusz9" sheetId="6" r:id="rId6"/>
  </sheets>
  <definedNames/>
  <calcPr fullCalcOnLoad="1"/>
</workbook>
</file>

<file path=xl/sharedStrings.xml><?xml version="1.0" encoding="utf-8"?>
<sst xmlns="http://schemas.openxmlformats.org/spreadsheetml/2006/main" count="340" uniqueCount="221">
  <si>
    <t>Załącznik Nr 1 do Uchwały Rady Gminy Gostynin                                       Nr 195/XXIV/2012 z dnia 27 września 2012r.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</si>
  <si>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</si>
  <si>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</si>
  <si>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</si>
  <si>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</si>
  <si>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</si>
  <si>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</si>
  <si>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</si>
  <si>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</si>
  <si>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</si>
  <si>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</si>
  <si>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</si>
  <si>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</si>
  <si>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</si>
  <si>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010</t>
  </si>
  <si>
    <t>Rolnictwo i łowiectwo</t>
  </si>
  <si>
    <t>Wpłaty z tytułu odpłatnego nabycia prawa własności oraz prawa użytkowania wieczystego nieruchomości</t>
  </si>
  <si>
    <t>700</t>
  </si>
  <si>
    <t xml:space="preserve">Gospodarka mieszkaniowa </t>
  </si>
  <si>
    <t>Wpływy z opłat za zarząd, użytkowanie i użytkowanie wieczyste nieruchomości</t>
  </si>
  <si>
    <t>750</t>
  </si>
  <si>
    <t>Administracja publiczna</t>
  </si>
  <si>
    <t>Wpływy z usług</t>
  </si>
  <si>
    <t>Bezpieczeństwo publiczne i ochrona przeciwpożarowa</t>
  </si>
  <si>
    <t>Dotacja celowa otrzymana z tytułu pomocy finansowej udzielanej między jednostkami samorządu terytorialnego na dofinansowanie własnych zadań inwestycyjnych i zakupów inwestycyjnych</t>
  </si>
  <si>
    <t>756</t>
  </si>
  <si>
    <t>Dochody od osób prawnych, od osób fizycznych i od innych jednostek nieposiadających osobowości prawnej oraz wydatki związane z ich poborem</t>
  </si>
  <si>
    <t>Podatek od spadków i darowizn</t>
  </si>
  <si>
    <t>Odsetki od nieterminowych wpłat z tytułu podatków i opłat</t>
  </si>
  <si>
    <t>Wpływy z innych lokalnych opłat pobieranych przez jednostki samorządu terytorialnego na podstawie odrębnych ustaw</t>
  </si>
  <si>
    <t>Podatek dochodowy od osób prawnych</t>
  </si>
  <si>
    <t>758</t>
  </si>
  <si>
    <t>Różne rozliczenia</t>
  </si>
  <si>
    <t>Pozostałe odsetki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</si>
  <si>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</si>
  <si>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</si>
  <si>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801</t>
  </si>
  <si>
    <t>Oświata i wychowanie</t>
  </si>
  <si>
    <t>Wpływy z różnych dochodów</t>
  </si>
  <si>
    <t>Dotacje celowe w ramach programów finansowanych z udziałem środków europejskich oraz środków o których mowa w art. 5 ust. 1 pkt 3 oraz ust. 3 pkt 5 i 6 ustawy, lub płatności w ramach budżetu środków europejskich</t>
  </si>
  <si>
    <t>Pomoc społeczna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</si>
  <si>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</si>
  <si>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gmin).</t>
  </si>
  <si>
    <t>900</t>
  </si>
  <si>
    <t>Gospodarka komunalna i ochrona środowiska</t>
  </si>
  <si>
    <t>Wpływy z różnych opłat</t>
  </si>
  <si>
    <t>Dochody ogółem</t>
  </si>
  <si>
    <t>Załącznik Nr 2 do Uchwały Rady Gminy Gostynin</t>
  </si>
  <si>
    <t>Nr 195/XXIV/2012 z dnia 27 września 2012r.</t>
  </si>
  <si>
    <r>
      <t xml:space="preserve">                                          </t>
    </r>
    <r>
      <rPr>
        <b/>
        <sz val="8"/>
        <color indexed="8"/>
        <rFont val="Times New Roman1"/>
        <family val="0"/>
      </rPr>
      <t>WYDATKI</t>
    </r>
  </si>
  <si>
    <t>Planowane wydatki na 2012r.</t>
  </si>
  <si>
    <t>Rozdział</t>
  </si>
  <si>
    <t>Nazwa działu i rozdziału</t>
  </si>
  <si>
    <t xml:space="preserve"> Po zmianie</t>
  </si>
  <si>
    <t>O10</t>
  </si>
  <si>
    <t>O1010</t>
  </si>
  <si>
    <t>Infrastruktura wodociągowa i sanitacyjna wsi</t>
  </si>
  <si>
    <t>Wytwarzanie i zaopatrywanie w energię elektryczną, gaz i wodę</t>
  </si>
  <si>
    <t>Dostarczanie wody</t>
  </si>
  <si>
    <t>Transport i łączność</t>
  </si>
  <si>
    <t>Drogi publiczne gminne</t>
  </si>
  <si>
    <t>Gospodarka mieszkaniowa</t>
  </si>
  <si>
    <t>Gospodarka gruntami i nieruchomościami</t>
  </si>
  <si>
    <t>Urzędy gmin (miast i miast na prawach powiatu)</t>
  </si>
  <si>
    <t>Promocja jednostek samorządu terytorialnego</t>
  </si>
  <si>
    <t>Pozostała działalność</t>
  </si>
  <si>
    <t>Ochotnicze straże pożarne</t>
  </si>
  <si>
    <t>Obrona cywilna</t>
  </si>
  <si>
    <t>Szkoły podstawowe</t>
  </si>
  <si>
    <t>Ochrona zdrowia</t>
  </si>
  <si>
    <t>Domy pomocy społecznej</t>
  </si>
  <si>
    <t>Składki na ubezpieczenie zdrowotne opłacane za osoby pobierające niektóre świadczenia z pomocy społecznej, niektóre świadczenia rodzinne oraz za osoby uczestniczące w zajęciach w centrum integracji społecznej.</t>
  </si>
  <si>
    <t>Zasiłki i pomoc w naturze oraz zasiłki na ubezpieczenie emerytalne i rentowe</t>
  </si>
  <si>
    <t>Zasiłki stałe</t>
  </si>
  <si>
    <t>Wpływy i wydatki związane z gromadzeniem środków z opłat i kar za korzystanie ze środowiska</t>
  </si>
  <si>
    <t>Ogółem wydatki</t>
  </si>
  <si>
    <t>Załącznik Nr 2a do Uchwały Rady Gminy Gostynin                Nr 195/XXIV/2012  z dnia 27 września 2012r.</t>
  </si>
  <si>
    <t xml:space="preserve"> </t>
  </si>
  <si>
    <t>WYDATKI BIEŻĄCE</t>
  </si>
  <si>
    <t>Nazwa działu i rozdz.</t>
  </si>
  <si>
    <t>Wydatki jednostek budżetowych</t>
  </si>
  <si>
    <t>Dotacje na zadania bieżące</t>
  </si>
  <si>
    <t>Świadczenia na rzecz osób fizycznych</t>
  </si>
  <si>
    <t>Na programy z udziałem środków, o których mowa w art. 5 ust. 1</t>
  </si>
  <si>
    <t>Wypłaty z tytułu poręczeń i gwarancji</t>
  </si>
  <si>
    <t>Obsługa długu</t>
  </si>
  <si>
    <t>na wynagrodzenia i składki od nich naliczane</t>
  </si>
  <si>
    <t>związane z realizacją zadań statutowych</t>
  </si>
  <si>
    <t>01010</t>
  </si>
  <si>
    <t xml:space="preserve">Pomoc społeczna 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</si>
  <si>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</si>
  <si>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</si>
  <si>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Załącznik Nr 2b do Uchwały Rady Gminy Gostynin Nr 195/XXIV/2012</t>
  </si>
  <si>
    <t>z dnia 27 września 2012r.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</si>
  <si>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</si>
  <si>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</si>
  <si>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</si>
  <si>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</si>
  <si>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</si>
  <si>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</si>
  <si>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źródeł zagranicznych niepodlegających zwrotowi </t>
  </si>
  <si>
    <t>Załącznik Nr 4 do Uchwały Rady Gminy Gostynin</t>
  </si>
  <si>
    <t>Dochody i wydatki związane z realizacją zadań z zakresu administracji rządowej i innych zleconych odrębnymi ustawami</t>
  </si>
  <si>
    <t>Nazwa zadania</t>
  </si>
  <si>
    <t xml:space="preserve">Wydatki
</t>
  </si>
  <si>
    <t>z tego:</t>
  </si>
  <si>
    <t>wydatki bieżące</t>
  </si>
  <si>
    <t>wydatki majątkowe</t>
  </si>
  <si>
    <t>O1095</t>
  </si>
  <si>
    <t>RAZEM O10</t>
  </si>
  <si>
    <t>Urzędy wojewódzkie - finansowanie zadań zleconych do wykonania gminie z administracji rządowej- wypłata
wynagrodzeń osobowych, składek ZUS i Funduszu
Pracy</t>
  </si>
  <si>
    <t xml:space="preserve">  RAZEM 750</t>
  </si>
  <si>
    <t>Urzędy naczelnych organów władzy państwowej, kontroli i ochrony prawa – prowadzenie i aktualizacja stałego rejestru wyborców</t>
  </si>
  <si>
    <t>RAZEM 751</t>
  </si>
  <si>
    <t>Obrona cywilna - zakup map do planów obrony cywilnej, spraw obronnych i zarządzania kryzysowego</t>
  </si>
  <si>
    <t>RAZEM 754</t>
  </si>
  <si>
    <t>Świadczenia rodzinne,świadczenia z funduszu alimentacyjnego oraz składki za ubezpieczenia emerytalne i rentowe z ubezpieczenia społecznego</t>
  </si>
  <si>
    <t>Razem 85212</t>
  </si>
  <si>
    <t>Składki na ubezpieczenia zdrowotne opłacane za osoby pobierające niektóre świadczenia z pomocy społecznej</t>
  </si>
  <si>
    <t>Razem 85213</t>
  </si>
  <si>
    <t>Razem 85295</t>
  </si>
  <si>
    <t>RAZEM 852</t>
  </si>
  <si>
    <t xml:space="preserve">                    Załącznik nr 3 do Uchwały Rady Gminy Gostynin</t>
  </si>
  <si>
    <t xml:space="preserve">                    Nr 195/XXIV/2012 z dnia 27 września 2012r.</t>
  </si>
  <si>
    <t xml:space="preserve">Wydatki na zadania inwestycyjne na 2012 rok 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</si>
  <si>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</si>
  <si>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</si>
  <si>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</si>
  <si>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</si>
  <si>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</si>
  <si>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</si>
  <si>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2012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</si>
  <si>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</si>
  <si>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</si>
  <si>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</si>
  <si>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</si>
  <si>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</si>
  <si>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 xml:space="preserve">Przebudowa sieci kanalizacji sanitarnej we wsi Sokołów oraz budowa przyłącza kanalizacyjnego do budynku nr 18A w Sokołowie </t>
  </si>
  <si>
    <t xml:space="preserve">A.      
B. 301 617,26
C. </t>
  </si>
  <si>
    <t>Rozbudowa oczyszczalni ścieków w m. Lucień</t>
  </si>
  <si>
    <t xml:space="preserve">A.      
B.600 000,00
C. 
</t>
  </si>
  <si>
    <t>Przebudowa i rozbudowa stacji uzdatniania wody w m. Sieraków</t>
  </si>
  <si>
    <t xml:space="preserve">A.      
B.1 200 000,00
C. </t>
  </si>
  <si>
    <t>Rozbudowa sieci wodociągowych na terenie gminy min. w m. : Klusek, Gorzewo</t>
  </si>
  <si>
    <t xml:space="preserve">A.      
B.
C.
</t>
  </si>
  <si>
    <t>Budowa przydomowych oczyszczalni ścieków na terenie gminy  – 50szt.</t>
  </si>
  <si>
    <t xml:space="preserve">A. 
B. 375 000,00
C. 210 000,00   </t>
  </si>
  <si>
    <t xml:space="preserve">Rozbudowa sieci kanalizacji sanitarnej na terenie gminy min. w m.: Bierzewice, Dąbrówka, Górki Drugie </t>
  </si>
  <si>
    <t xml:space="preserve">Razem 010 </t>
  </si>
  <si>
    <t>A.
B.  2 476 617,26
C.     210 000,00</t>
  </si>
  <si>
    <t>Przebudowa drogi gminnej Nagodów – Rumunki</t>
  </si>
  <si>
    <t>A.      
B. 
C.</t>
  </si>
  <si>
    <t>Projekt budowlany drogi  gminnej w m. Białe-Antoninów</t>
  </si>
  <si>
    <t>A.    
B.
C.</t>
  </si>
  <si>
    <t>Budowa chodnika przy drodze gminnej do kościoła w Białem – Fundusz sołecki Białe-Antoninów</t>
  </si>
  <si>
    <t>Razem 600</t>
  </si>
  <si>
    <t xml:space="preserve">A.                             B.                              C.  </t>
  </si>
  <si>
    <t>Budowa parkingu i zagospodarowanie terenu przy budynku gminnym gdzie mieści się wiejski ośrodek zdrowia w m. Lucień</t>
  </si>
  <si>
    <t>A.      
B.
C.15 000,00</t>
  </si>
  <si>
    <t>Termomodernizacja budynku gminnego mieszkalnego w m.Jastrzębia 51</t>
  </si>
  <si>
    <t>Termomodernizacja budynku gminnego  mieszkalnego w m. Skrzany 11</t>
  </si>
  <si>
    <t>Przebudowa budynku mieszkalnego gminnego w m. Józefków wraz z  wymianą stolarki oraz pokrycia dachowego</t>
  </si>
  <si>
    <t>Zmiana sposobu użytkowania budynku gminnego po mleczarni na lokale mieszkalne, budowa dwóch budynków wielorodzinnych mieszkalnych oraz zagospodarowanie terenu. Opracowanie dokumentacji projektowej.</t>
  </si>
  <si>
    <t>A.      
B.
C.</t>
  </si>
  <si>
    <t>po zmianie</t>
  </si>
  <si>
    <t>Budowa placu zabaw  w m. Bierzewice</t>
  </si>
  <si>
    <t>A.      
B.110 000,00
C.</t>
  </si>
  <si>
    <t>A.      
B.0,00
C.</t>
  </si>
  <si>
    <t>Przebudowa świetlicy wiejskiej wraz zagospodarowaniem pomieszczenia w m. Solec.</t>
  </si>
  <si>
    <t xml:space="preserve">A.      
B.75 000,00
C.
</t>
  </si>
  <si>
    <t>Budowa sanitariatów przy świetlicy wiejskiej – Fundusz sołecki Kazimierzów</t>
  </si>
  <si>
    <t>Utwardzenie placu przy świetlicy wiejskiej w Leśniewicach – Fundusz sołecki Leśniewice</t>
  </si>
  <si>
    <t>Dalszy etap wykonania boiska (dokończenie ogrodzenia, postawienie dwóch ławek. Oświetlenie boiska, zakup wykaszarki) – Fundusz sołecki Kozice – Polesie</t>
  </si>
  <si>
    <t>Budowa placu zabaw w m. Bierzewice– Fundusz sołecki Bierzewice</t>
  </si>
  <si>
    <t>Zakupy inwestycyjne – wykup działki w miejscowości Lucień</t>
  </si>
  <si>
    <t xml:space="preserve">Remont lokali mieszkalnych w budynkach nr 52, 53 i 54 oraz budynku mieszkalnego nr 18A we wsi Sokołów </t>
  </si>
  <si>
    <t xml:space="preserve">A.      
B. 98.382,74
C.
</t>
  </si>
  <si>
    <t>Razem 700</t>
  </si>
  <si>
    <t>A.      
B. 173 382,74
C.   15 000,00</t>
  </si>
  <si>
    <t>Zakup sprzętu komputerowego</t>
  </si>
  <si>
    <t>Razem 750</t>
  </si>
  <si>
    <t>A.      
B 
C.</t>
  </si>
  <si>
    <t>Zakup samochodu strażackiego</t>
  </si>
  <si>
    <t>A.      
B.80 000,00
C.</t>
  </si>
  <si>
    <t>Razem 754</t>
  </si>
  <si>
    <t>A.      
B. 80 000,00
C.</t>
  </si>
  <si>
    <t>Zmiana sposobu użytkowania części poddasza na sale lekcyjne w budynku Zespołu Szkoły Podstawowej i Gimnazjum w Solcu</t>
  </si>
  <si>
    <t xml:space="preserve">A.   
B. 
C.
</t>
  </si>
  <si>
    <t>Budowa boiska sportowego przy szkole w miejscowości Stefanów</t>
  </si>
  <si>
    <t xml:space="preserve">A.    
B.95 000,00 
C.
</t>
  </si>
  <si>
    <t xml:space="preserve">A.    
B.0,00
C.
</t>
  </si>
  <si>
    <t>Budowa placu zabaw przy budynku Szkoły Podstawowej w Sokołowie</t>
  </si>
  <si>
    <t xml:space="preserve">A.60 538,00  
B.  
C.
</t>
  </si>
  <si>
    <t>Budowa placu zabaw przy budynku Szkoły Podstawowej w Teodorowie</t>
  </si>
  <si>
    <t xml:space="preserve">A.60 538,00     
B.  
C.
</t>
  </si>
  <si>
    <t>Termomodernizacja budynku szkoły w m. Zwoleń</t>
  </si>
  <si>
    <t xml:space="preserve">A.      
B. 128 350,00
C.
</t>
  </si>
  <si>
    <t>Zakup i zamontowanie ,, Ogródka jordanowskiego” na placu zabaw przy szkole – Fundusz sołecki Zwoleń</t>
  </si>
  <si>
    <t>Wykonanie placu zabaw przy szkole we wsi Stefanów(utwardzenie)</t>
  </si>
  <si>
    <t>Wykonanie placu zabaw przy szkole (zakup wyposażenia, utwardzenie placu) – Fundusz sołecki Stefanów</t>
  </si>
  <si>
    <t>Wykonanie placu zabaw przy szkole we wsi Stefanów (ogrodzenie,utwardzenie placu) – Fundusz sołecki Bolesławów</t>
  </si>
  <si>
    <t>Wykonanie placu zabaw przy szkole we wsi Stefanów (zakup wyposażenia, utwardzenie placu) Fundusz sołecki Rogożewek</t>
  </si>
  <si>
    <t>Zakupy inwestycyjne – wyposażenie w sprzęt w ramach programu rozwijania kompetencji uczniów i nauczycieli w zakresie stosowania technologii informacyjno -komunikacyjnych "Cyfrowa Szkoła"</t>
  </si>
  <si>
    <t>A. 9 450,00      
B. 
C.</t>
  </si>
  <si>
    <t>Razem 801</t>
  </si>
  <si>
    <t>A. 130 526,00          B.  128 350,00
C.</t>
  </si>
  <si>
    <t xml:space="preserve">A.      130 526,00
B.   2 858 350,00
C.      225 000,00     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</si>
  <si>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</si>
  <si>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</si>
  <si>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</si>
  <si>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</si>
  <si>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</si>
  <si>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~</t>
    </r>
    <r>
      <rPr>
        <i/>
        <sz val="10"/>
        <rFont val="Arial"/>
        <family val="2"/>
      </rPr>
      <t xml:space="preserve"> Wprowadzono do budżetu w poz. 5 kol.9 poz. C kwotę: 210.000,00zł – wpłaty, pozostałe środki. </t>
    </r>
  </si>
  <si>
    <r>
      <t>~</t>
    </r>
    <r>
      <rPr>
        <i/>
        <sz val="10"/>
        <rFont val="Arial"/>
        <family val="2"/>
      </rPr>
      <t xml:space="preserve"> Wprowadzono do budżetu w poz. 1 kol. 9 poz. B kwotę: 301.617,26zł – umowa o bezzwrotnej pomocy finansowej Nr 2/2012 - Agencja Nieruchomości Rolnych Oddział Terenowy w Warszawie, Filia w Łodzi.</t>
    </r>
  </si>
  <si>
    <r>
      <t>~</t>
    </r>
    <r>
      <rPr>
        <i/>
        <sz val="10"/>
        <rFont val="Arial"/>
        <family val="2"/>
      </rPr>
      <t xml:space="preserve"> Wprowadzono do budżetu w poz. 5 kol. 9 poz. B kwotę: 375.000,00zł – dofinansowanie z Wojewódzkiego Funduszu Ochrony Środowiska i Gospodarki  Wodnej w Warszawie – WFOŚiGW.WGW.AD.4102/049/12-002/2476/12.</t>
    </r>
  </si>
  <si>
    <r>
      <t>~</t>
    </r>
    <r>
      <rPr>
        <i/>
        <sz val="10"/>
        <rFont val="Arial"/>
        <family val="2"/>
      </rPr>
      <t xml:space="preserve"> Wprowadzono do budżetu w poz. 24 kol. 9 poz. B kwotę: 98.382,74zł – umowa o bezzwrotnej pomocy finansowej Nr 2/2012 - Agencja Nieruchomości Rolnych Oddział Terenowy w Warszawie, Filia w Łodzi.</t>
    </r>
  </si>
  <si>
    <r>
      <t>~</t>
    </r>
    <r>
      <rPr>
        <i/>
        <sz val="10"/>
        <rFont val="Arial"/>
        <family val="2"/>
      </rPr>
      <t xml:space="preserve"> Wprowadzono do budżetu w poz. 29  kol. 9 poz. A kwotę: 60.538,00zł - dotacja celowa z budżetu państwa (FIN-I.3111.21.2012.801) umowa Nr 25/UPZ/2012/JST - Rządowy Program wspierania w latach 2009-2014 organów prowadzących w zapewnieniu bezpiecznych warunków nauki, wychowania i opieki w klasach I-III szkół podstawowych i ogólnokształcących szkół muzycznych I stopnia - "Radosna szkoła". </t>
    </r>
  </si>
  <si>
    <r>
      <t>~</t>
    </r>
    <r>
      <rPr>
        <i/>
        <sz val="10"/>
        <color indexed="8"/>
        <rFont val="Arial"/>
        <family val="2"/>
      </rPr>
      <t xml:space="preserve"> Wprowadzono do budżetu w poz. 30 kol. 9 poz. A  kwotę: 60.538,00zł - dotacja celowa z budżetu państwa (FIN-I.3111.21.2012.801) umowa Nr 25/UPZ/2012/JST - Rządowy program wspierania w latach 2009-2014 organów prowadzących w zapewnieniu bezpiecznych warunków nauki, wychowania i opieki w klasach I-III szkół podstawowych i ogólnokształcących szkół muzycznych I stopnia - "Radosna szkoła".</t>
    </r>
  </si>
  <si>
    <r>
      <t>~</t>
    </r>
    <r>
      <rPr>
        <i/>
        <sz val="10"/>
        <color indexed="8"/>
        <rFont val="Arial"/>
        <family val="2"/>
      </rPr>
      <t xml:space="preserve"> Wprowadzono do budżetu w poz.37 kol. 9 poz. A  kwotę: 9.450,00zł - dotacja celowa z budżetu państwa (FIN.-I.3111.29.2012.801) - Rządowy program rozwijania kompetencji uczniów i nauczycieli w zakresie stosowania technologi informacyjno - komunikacyjnych - "Cyfrowa szkoła".</t>
    </r>
  </si>
  <si>
    <t>~ Wprowadzono do budżetu w poz. 24 kol. 9 poz. B kwotę: 80.000,00zł – umowa Nr 103/OR-BP-I.D.2012  z Urzędem Marszałkowskim Województwa Mazowieckiego w sprawie przyznania pomocy finansowej w formie dotacji celowej na dofinansowanie przez Województwo Mazowieckie zakupu sprzętu specjalistycznego dla Ochotniczej Straży Pożarnej Sierakówek.</t>
  </si>
  <si>
    <t xml:space="preserve">Pozostałe środki z kol. 9 będą wprowadzane sukcesywnie po podpisaniu umów.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</si>
</sst>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 #,##0.00&quot; zł &quot;;\-#,##0.00&quot; zł &quot;;&quot; -&quot;#&quot; zł &quot;;@\ "/>
    <numFmt numFmtId="166" formatCode="#,##0.00&quot; zł &quot;;\-#,##0.00&quot; zł &quot;;&quot; -&quot;#&quot; zł &quot;;@\ "/>
    <numFmt numFmtId="167" formatCode="00"/>
    <numFmt numFmtId="168" formatCode="@"/>
    <numFmt numFmtId="169" formatCode="#,##0.00"/>
    <numFmt numFmtId="170" formatCode="#,###.00"/>
    <numFmt numFmtId="171" formatCode="#,##0"/>
  </numFmts>
  <fonts count="47">
    <font>
      <sz val="11"/>
      <color indexed="8"/>
      <name val="Arial1"/>
      <family val="0"/>
    </font>
    <font>
      <sz val="10"/>
      <name val="Arial"/>
      <family val="0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sz val="8"/>
      <color indexed="8"/>
      <name val="Times New Roman1"/>
      <family val="0"/>
    </font>
    <font>
      <b/>
      <sz val="8"/>
      <color indexed="8"/>
      <name val="Times New Roman1"/>
      <family val="0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1"/>
      <family val="0"/>
    </font>
    <font>
      <sz val="7"/>
      <color indexed="8"/>
      <name val="Times New Roman1"/>
      <family val="0"/>
    </font>
    <font>
      <b/>
      <sz val="7"/>
      <color indexed="9"/>
      <name val="Times New Roman"/>
      <family val="1"/>
    </font>
    <font>
      <b/>
      <sz val="10"/>
      <color indexed="8"/>
      <name val="Times New Roman1"/>
      <family val="0"/>
    </font>
    <font>
      <b/>
      <sz val="7"/>
      <color indexed="8"/>
      <name val="Arial1"/>
      <family val="0"/>
    </font>
    <font>
      <sz val="7"/>
      <color indexed="8"/>
      <name val="Arial1"/>
      <family val="0"/>
    </font>
    <font>
      <i/>
      <sz val="7"/>
      <color indexed="8"/>
      <name val="Times New Roman1"/>
      <family val="0"/>
    </font>
    <font>
      <b/>
      <u val="single"/>
      <sz val="7"/>
      <color indexed="8"/>
      <name val="Times New Roman1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0"/>
      <color indexed="8"/>
      <name val="Times New Roman1"/>
      <family val="0"/>
    </font>
    <font>
      <sz val="9"/>
      <color indexed="8"/>
      <name val="Times New Roman1"/>
      <family val="0"/>
    </font>
    <font>
      <b/>
      <sz val="12"/>
      <color indexed="8"/>
      <name val="Times New Roman1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6"/>
      <color indexed="8"/>
      <name val="Arial CE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8.5"/>
      <name val="Arial"/>
      <family val="2"/>
    </font>
    <font>
      <i/>
      <sz val="8.5"/>
      <color indexed="8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5" fontId="2" fillId="0" borderId="0" applyBorder="0" applyProtection="0">
      <alignment/>
    </xf>
    <xf numFmtId="166" fontId="2" fillId="0" borderId="0" applyBorder="0" applyProtection="0">
      <alignment/>
    </xf>
    <xf numFmtId="167" fontId="3" fillId="0" borderId="0" applyBorder="0" applyProtection="0">
      <alignment/>
    </xf>
  </cellStyleXfs>
  <cellXfs count="193">
    <xf numFmtId="164" fontId="0" fillId="0" borderId="0" xfId="0" applyAlignment="1">
      <alignment/>
    </xf>
    <xf numFmtId="164" fontId="4" fillId="0" borderId="0" xfId="23" applyNumberFormat="1" applyFont="1" applyFill="1" applyBorder="1" applyAlignment="1" applyProtection="1">
      <alignment/>
      <protection/>
    </xf>
    <xf numFmtId="164" fontId="5" fillId="0" borderId="0" xfId="23" applyNumberFormat="1" applyFont="1" applyFill="1" applyBorder="1" applyAlignment="1" applyProtection="1">
      <alignment horizontal="center"/>
      <protection/>
    </xf>
    <xf numFmtId="164" fontId="4" fillId="0" borderId="0" xfId="25" applyNumberFormat="1" applyFont="1" applyFill="1" applyBorder="1" applyAlignment="1" applyProtection="1">
      <alignment/>
      <protection/>
    </xf>
    <xf numFmtId="164" fontId="4" fillId="0" borderId="0" xfId="25" applyNumberFormat="1" applyFont="1" applyFill="1" applyBorder="1" applyAlignment="1" applyProtection="1">
      <alignment wrapText="1"/>
      <protection/>
    </xf>
    <xf numFmtId="164" fontId="5" fillId="0" borderId="0" xfId="23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>
      <alignment/>
    </xf>
    <xf numFmtId="164" fontId="6" fillId="2" borderId="1" xfId="23" applyNumberFormat="1" applyFont="1" applyFill="1" applyBorder="1" applyAlignment="1" applyProtection="1">
      <alignment horizontal="center" vertical="center"/>
      <protection/>
    </xf>
    <xf numFmtId="164" fontId="6" fillId="2" borderId="1" xfId="23" applyNumberFormat="1" applyFont="1" applyFill="1" applyBorder="1" applyAlignment="1" applyProtection="1">
      <alignment horizontal="center" vertical="center" wrapText="1"/>
      <protection/>
    </xf>
    <xf numFmtId="164" fontId="6" fillId="0" borderId="1" xfId="23" applyNumberFormat="1" applyFont="1" applyFill="1" applyBorder="1" applyAlignment="1" applyProtection="1">
      <alignment horizontal="center" vertical="center"/>
      <protection/>
    </xf>
    <xf numFmtId="164" fontId="4" fillId="0" borderId="0" xfId="23" applyNumberFormat="1" applyFont="1" applyFill="1" applyBorder="1" applyAlignment="1" applyProtection="1">
      <alignment horizontal="center" vertical="center"/>
      <protection/>
    </xf>
    <xf numFmtId="168" fontId="6" fillId="2" borderId="1" xfId="23" applyNumberFormat="1" applyFont="1" applyFill="1" applyBorder="1" applyAlignment="1" applyProtection="1">
      <alignment horizontal="center" vertical="center"/>
      <protection/>
    </xf>
    <xf numFmtId="169" fontId="6" fillId="2" borderId="1" xfId="23" applyNumberFormat="1" applyFont="1" applyFill="1" applyBorder="1" applyAlignment="1" applyProtection="1">
      <alignment horizontal="right" vertical="center"/>
      <protection/>
    </xf>
    <xf numFmtId="164" fontId="6" fillId="3" borderId="1" xfId="23" applyNumberFormat="1" applyFont="1" applyFill="1" applyBorder="1" applyAlignment="1" applyProtection="1">
      <alignment horizontal="center" vertical="center"/>
      <protection/>
    </xf>
    <xf numFmtId="164" fontId="7" fillId="3" borderId="1" xfId="23" applyNumberFormat="1" applyFont="1" applyFill="1" applyBorder="1" applyAlignment="1" applyProtection="1">
      <alignment horizontal="left" vertical="center" wrapText="1"/>
      <protection/>
    </xf>
    <xf numFmtId="169" fontId="7" fillId="3" borderId="1" xfId="23" applyNumberFormat="1" applyFont="1" applyFill="1" applyBorder="1" applyAlignment="1" applyProtection="1">
      <alignment horizontal="right" vertical="center"/>
      <protection/>
    </xf>
    <xf numFmtId="169" fontId="6" fillId="3" borderId="1" xfId="23" applyNumberFormat="1" applyFont="1" applyFill="1" applyBorder="1" applyAlignment="1" applyProtection="1">
      <alignment horizontal="right" vertical="center"/>
      <protection/>
    </xf>
    <xf numFmtId="164" fontId="7" fillId="3" borderId="1" xfId="23" applyNumberFormat="1" applyFont="1" applyFill="1" applyBorder="1" applyAlignment="1" applyProtection="1">
      <alignment horizontal="justify" vertical="center" wrapText="1"/>
      <protection/>
    </xf>
    <xf numFmtId="164" fontId="6" fillId="2" borderId="1" xfId="23" applyNumberFormat="1" applyFont="1" applyFill="1" applyBorder="1" applyAlignment="1" applyProtection="1">
      <alignment horizontal="justify" vertical="center" wrapText="1"/>
      <protection/>
    </xf>
    <xf numFmtId="164" fontId="6" fillId="3" borderId="2" xfId="23" applyNumberFormat="1" applyFont="1" applyFill="1" applyBorder="1" applyAlignment="1" applyProtection="1">
      <alignment horizontal="center" vertical="center"/>
      <protection/>
    </xf>
    <xf numFmtId="169" fontId="6" fillId="2" borderId="1" xfId="23" applyNumberFormat="1" applyFont="1" applyFill="1" applyBorder="1" applyAlignment="1" applyProtection="1">
      <alignment vertical="center"/>
      <protection/>
    </xf>
    <xf numFmtId="169" fontId="7" fillId="3" borderId="1" xfId="23" applyNumberFormat="1" applyFont="1" applyFill="1" applyBorder="1" applyAlignment="1" applyProtection="1">
      <alignment vertical="center"/>
      <protection/>
    </xf>
    <xf numFmtId="164" fontId="7" fillId="0" borderId="1" xfId="23" applyNumberFormat="1" applyFont="1" applyFill="1" applyBorder="1" applyAlignment="1" applyProtection="1">
      <alignment horizontal="left" vertical="center" wrapText="1"/>
      <protection/>
    </xf>
    <xf numFmtId="169" fontId="7" fillId="0" borderId="1" xfId="23" applyNumberFormat="1" applyFont="1" applyFill="1" applyBorder="1" applyAlignment="1" applyProtection="1">
      <alignment vertical="center"/>
      <protection/>
    </xf>
    <xf numFmtId="164" fontId="6" fillId="2" borderId="1" xfId="0" applyNumberFormat="1" applyFont="1" applyFill="1" applyBorder="1" applyAlignment="1">
      <alignment horizontal="right" vertical="center"/>
    </xf>
    <xf numFmtId="169" fontId="6" fillId="2" borderId="1" xfId="23" applyNumberFormat="1" applyFont="1" applyFill="1" applyBorder="1" applyAlignment="1" applyProtection="1">
      <alignment vertical="center"/>
      <protection/>
    </xf>
    <xf numFmtId="169" fontId="8" fillId="2" borderId="1" xfId="23" applyNumberFormat="1" applyFont="1" applyFill="1" applyBorder="1" applyAlignment="1" applyProtection="1">
      <alignment/>
      <protection/>
    </xf>
    <xf numFmtId="164" fontId="4" fillId="0" borderId="0" xfId="23" applyNumberFormat="1" applyFont="1" applyFill="1" applyBorder="1" applyAlignment="1" applyProtection="1">
      <alignment vertical="center"/>
      <protection/>
    </xf>
    <xf numFmtId="164" fontId="4" fillId="0" borderId="0" xfId="25" applyNumberFormat="1" applyFont="1" applyFill="1" applyBorder="1" applyAlignment="1" applyProtection="1">
      <alignment horizontal="right"/>
      <protection/>
    </xf>
    <xf numFmtId="164" fontId="9" fillId="0" borderId="0" xfId="23" applyNumberFormat="1" applyFont="1" applyFill="1" applyBorder="1" applyAlignment="1" applyProtection="1">
      <alignment/>
      <protection/>
    </xf>
    <xf numFmtId="164" fontId="8" fillId="2" borderId="1" xfId="23" applyNumberFormat="1" applyFont="1" applyFill="1" applyBorder="1" applyAlignment="1" applyProtection="1">
      <alignment horizontal="center" vertical="center"/>
      <protection/>
    </xf>
    <xf numFmtId="164" fontId="6" fillId="2" borderId="1" xfId="23" applyNumberFormat="1" applyFont="1" applyFill="1" applyBorder="1" applyAlignment="1" applyProtection="1">
      <alignment horizontal="center" vertical="center"/>
      <protection/>
    </xf>
    <xf numFmtId="164" fontId="6" fillId="2" borderId="1" xfId="23" applyNumberFormat="1" applyFont="1" applyFill="1" applyBorder="1" applyAlignment="1" applyProtection="1">
      <alignment horizontal="center" vertical="center" wrapText="1"/>
      <protection/>
    </xf>
    <xf numFmtId="164" fontId="6" fillId="0" borderId="1" xfId="23" applyNumberFormat="1" applyFont="1" applyFill="1" applyBorder="1" applyAlignment="1" applyProtection="1">
      <alignment horizontal="center" vertical="center"/>
      <protection/>
    </xf>
    <xf numFmtId="169" fontId="6" fillId="2" borderId="1" xfId="23" applyNumberFormat="1" applyFont="1" applyFill="1" applyBorder="1" applyAlignment="1" applyProtection="1">
      <alignment horizontal="right" vertical="center"/>
      <protection/>
    </xf>
    <xf numFmtId="164" fontId="7" fillId="0" borderId="1" xfId="23" applyNumberFormat="1" applyFont="1" applyFill="1" applyBorder="1" applyAlignment="1" applyProtection="1">
      <alignment horizontal="center" vertical="center"/>
      <protection/>
    </xf>
    <xf numFmtId="169" fontId="7" fillId="0" borderId="1" xfId="23" applyNumberFormat="1" applyFont="1" applyFill="1" applyBorder="1" applyAlignment="1" applyProtection="1">
      <alignment horizontal="right" vertical="center"/>
      <protection/>
    </xf>
    <xf numFmtId="170" fontId="6" fillId="2" borderId="1" xfId="23" applyNumberFormat="1" applyFont="1" applyFill="1" applyBorder="1" applyAlignment="1" applyProtection="1">
      <alignment horizontal="right" vertical="center"/>
      <protection/>
    </xf>
    <xf numFmtId="164" fontId="6" fillId="3" borderId="1" xfId="23" applyNumberFormat="1" applyFont="1" applyFill="1" applyBorder="1" applyAlignment="1" applyProtection="1">
      <alignment horizontal="center" vertical="center"/>
      <protection/>
    </xf>
    <xf numFmtId="164" fontId="7" fillId="3" borderId="1" xfId="23" applyNumberFormat="1" applyFont="1" applyFill="1" applyBorder="1" applyAlignment="1" applyProtection="1">
      <alignment horizontal="center" vertical="center"/>
      <protection/>
    </xf>
    <xf numFmtId="170" fontId="7" fillId="3" borderId="1" xfId="23" applyNumberFormat="1" applyFont="1" applyFill="1" applyBorder="1" applyAlignment="1" applyProtection="1">
      <alignment horizontal="right" vertical="center"/>
      <protection/>
    </xf>
    <xf numFmtId="169" fontId="7" fillId="3" borderId="1" xfId="23" applyNumberFormat="1" applyFont="1" applyFill="1" applyBorder="1" applyAlignment="1" applyProtection="1">
      <alignment horizontal="right" vertical="center"/>
      <protection/>
    </xf>
    <xf numFmtId="164" fontId="7" fillId="0" borderId="1" xfId="23" applyNumberFormat="1" applyFont="1" applyFill="1" applyBorder="1" applyAlignment="1" applyProtection="1">
      <alignment horizontal="center" vertical="center" wrapText="1"/>
      <protection/>
    </xf>
    <xf numFmtId="164" fontId="10" fillId="3" borderId="1" xfId="23" applyNumberFormat="1" applyFont="1" applyFill="1" applyBorder="1" applyAlignment="1" applyProtection="1">
      <alignment horizontal="center" vertical="center"/>
      <protection/>
    </xf>
    <xf numFmtId="164" fontId="7" fillId="3" borderId="1" xfId="23" applyNumberFormat="1" applyFont="1" applyFill="1" applyBorder="1" applyAlignment="1" applyProtection="1">
      <alignment horizontal="center" vertical="center" wrapText="1"/>
      <protection/>
    </xf>
    <xf numFmtId="164" fontId="8" fillId="2" borderId="1" xfId="22" applyNumberFormat="1" applyFont="1" applyFill="1" applyBorder="1" applyAlignment="1" applyProtection="1">
      <alignment horizontal="center" vertical="center" wrapText="1"/>
      <protection/>
    </xf>
    <xf numFmtId="169" fontId="8" fillId="2" borderId="1" xfId="22" applyNumberFormat="1" applyFont="1" applyFill="1" applyBorder="1" applyAlignment="1" applyProtection="1">
      <alignment horizontal="right" vertical="center" wrapText="1"/>
      <protection/>
    </xf>
    <xf numFmtId="164" fontId="9" fillId="0" borderId="0" xfId="22" applyNumberFormat="1" applyFont="1" applyFill="1" applyBorder="1" applyAlignment="1" applyProtection="1">
      <alignment vertical="center"/>
      <protection/>
    </xf>
    <xf numFmtId="164" fontId="9" fillId="0" borderId="0" xfId="22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8" fillId="0" borderId="0" xfId="22" applyNumberFormat="1" applyFont="1" applyFill="1" applyBorder="1" applyAlignment="1" applyProtection="1">
      <alignment vertical="center"/>
      <protection/>
    </xf>
    <xf numFmtId="171" fontId="9" fillId="0" borderId="0" xfId="26" applyNumberFormat="1" applyFont="1" applyFill="1" applyBorder="1" applyAlignment="1" applyProtection="1">
      <alignment vertical="center" wrapText="1"/>
      <protection/>
    </xf>
    <xf numFmtId="164" fontId="9" fillId="0" borderId="0" xfId="26" applyNumberFormat="1" applyFont="1" applyFill="1" applyBorder="1" applyAlignment="1" applyProtection="1">
      <alignment vertical="center"/>
      <protection/>
    </xf>
    <xf numFmtId="164" fontId="8" fillId="0" borderId="0" xfId="26" applyNumberFormat="1" applyFont="1" applyFill="1" applyBorder="1" applyAlignment="1" applyProtection="1">
      <alignment vertical="center"/>
      <protection/>
    </xf>
    <xf numFmtId="164" fontId="9" fillId="0" borderId="0" xfId="26" applyNumberFormat="1" applyFont="1" applyFill="1" applyBorder="1" applyAlignment="1" applyProtection="1">
      <alignment/>
      <protection/>
    </xf>
    <xf numFmtId="164" fontId="9" fillId="0" borderId="0" xfId="26" applyNumberFormat="1" applyFont="1" applyFill="1" applyBorder="1" applyAlignment="1" applyProtection="1">
      <alignment wrapText="1"/>
      <protection/>
    </xf>
    <xf numFmtId="164" fontId="9" fillId="0" borderId="0" xfId="22" applyNumberFormat="1" applyFont="1" applyFill="1" applyBorder="1" applyAlignment="1" applyProtection="1">
      <alignment horizontal="center" vertical="center"/>
      <protection/>
    </xf>
    <xf numFmtId="164" fontId="8" fillId="0" borderId="0" xfId="22" applyNumberFormat="1" applyFont="1" applyFill="1" applyBorder="1" applyAlignment="1" applyProtection="1">
      <alignment horizontal="center" vertical="center"/>
      <protection/>
    </xf>
    <xf numFmtId="164" fontId="11" fillId="0" borderId="0" xfId="22" applyNumberFormat="1" applyFont="1" applyFill="1" applyBorder="1" applyAlignment="1" applyProtection="1">
      <alignment horizontal="center" vertical="center"/>
      <protection/>
    </xf>
    <xf numFmtId="164" fontId="9" fillId="2" borderId="1" xfId="22" applyNumberFormat="1" applyFont="1" applyFill="1" applyBorder="1" applyAlignment="1" applyProtection="1">
      <alignment horizontal="center" vertical="center"/>
      <protection/>
    </xf>
    <xf numFmtId="164" fontId="9" fillId="2" borderId="1" xfId="22" applyNumberFormat="1" applyFont="1" applyFill="1" applyBorder="1" applyAlignment="1" applyProtection="1">
      <alignment horizontal="center" vertical="center" wrapText="1"/>
      <protection/>
    </xf>
    <xf numFmtId="164" fontId="9" fillId="2" borderId="1" xfId="22" applyNumberFormat="1" applyFont="1" applyFill="1" applyBorder="1" applyAlignment="1" applyProtection="1">
      <alignment vertical="center" wrapText="1"/>
      <protection/>
    </xf>
    <xf numFmtId="164" fontId="9" fillId="0" borderId="1" xfId="22" applyNumberFormat="1" applyFont="1" applyFill="1" applyBorder="1" applyAlignment="1" applyProtection="1">
      <alignment horizontal="center" vertical="center" wrapText="1"/>
      <protection/>
    </xf>
    <xf numFmtId="168" fontId="8" fillId="2" borderId="1" xfId="22" applyNumberFormat="1" applyFont="1" applyFill="1" applyBorder="1" applyAlignment="1" applyProtection="1">
      <alignment horizontal="center" vertical="center" wrapText="1"/>
      <protection/>
    </xf>
    <xf numFmtId="168" fontId="9" fillId="0" borderId="1" xfId="22" applyNumberFormat="1" applyFont="1" applyFill="1" applyBorder="1" applyAlignment="1" applyProtection="1">
      <alignment horizontal="center" vertical="center" wrapText="1"/>
      <protection/>
    </xf>
    <xf numFmtId="169" fontId="9" fillId="0" borderId="1" xfId="22" applyNumberFormat="1" applyFont="1" applyFill="1" applyBorder="1" applyAlignment="1" applyProtection="1">
      <alignment horizontal="right" vertical="center" wrapText="1"/>
      <protection/>
    </xf>
    <xf numFmtId="164" fontId="9" fillId="0" borderId="2" xfId="22" applyNumberFormat="1" applyFont="1" applyFill="1" applyBorder="1" applyAlignment="1" applyProtection="1">
      <alignment horizontal="center" vertical="center" wrapText="1"/>
      <protection/>
    </xf>
    <xf numFmtId="164" fontId="9" fillId="3" borderId="1" xfId="22" applyNumberFormat="1" applyFont="1" applyFill="1" applyBorder="1" applyAlignment="1" applyProtection="1">
      <alignment horizontal="center" vertical="center" wrapText="1"/>
      <protection/>
    </xf>
    <xf numFmtId="169" fontId="9" fillId="3" borderId="1" xfId="22" applyNumberFormat="1" applyFont="1" applyFill="1" applyBorder="1" applyAlignment="1" applyProtection="1">
      <alignment horizontal="right" vertical="center" wrapText="1"/>
      <protection/>
    </xf>
    <xf numFmtId="169" fontId="8" fillId="3" borderId="1" xfId="22" applyNumberFormat="1" applyFont="1" applyFill="1" applyBorder="1" applyAlignment="1" applyProtection="1">
      <alignment horizontal="right" vertical="center" wrapText="1"/>
      <protection/>
    </xf>
    <xf numFmtId="164" fontId="8" fillId="3" borderId="1" xfId="22" applyNumberFormat="1" applyFont="1" applyFill="1" applyBorder="1" applyAlignment="1" applyProtection="1">
      <alignment horizontal="center" vertical="center" wrapText="1"/>
      <protection/>
    </xf>
    <xf numFmtId="164" fontId="12" fillId="2" borderId="1" xfId="0" applyNumberFormat="1" applyFont="1" applyFill="1" applyBorder="1" applyAlignment="1">
      <alignment horizontal="right"/>
    </xf>
    <xf numFmtId="169" fontId="8" fillId="2" borderId="1" xfId="22" applyNumberFormat="1" applyFont="1" applyFill="1" applyBorder="1" applyAlignment="1" applyProtection="1">
      <alignment horizontal="right" vertical="center"/>
      <protection/>
    </xf>
    <xf numFmtId="164" fontId="13" fillId="0" borderId="0" xfId="0" applyNumberFormat="1" applyFont="1" applyAlignment="1">
      <alignment/>
    </xf>
    <xf numFmtId="164" fontId="14" fillId="0" borderId="0" xfId="22" applyNumberFormat="1" applyFont="1" applyFill="1" applyBorder="1" applyAlignment="1" applyProtection="1">
      <alignment vertical="center"/>
      <protection/>
    </xf>
    <xf numFmtId="169" fontId="8" fillId="0" borderId="0" xfId="22" applyNumberFormat="1" applyFont="1" applyFill="1" applyBorder="1" applyAlignment="1" applyProtection="1">
      <alignment/>
      <protection/>
    </xf>
    <xf numFmtId="164" fontId="9" fillId="0" borderId="0" xfId="25" applyNumberFormat="1" applyFont="1" applyFill="1" applyBorder="1" applyAlignment="1" applyProtection="1">
      <alignment vertical="center"/>
      <protection/>
    </xf>
    <xf numFmtId="169" fontId="15" fillId="0" borderId="0" xfId="26" applyNumberFormat="1" applyFont="1" applyFill="1" applyBorder="1" applyAlignment="1" applyProtection="1">
      <alignment vertical="center" wrapText="1"/>
      <protection/>
    </xf>
    <xf numFmtId="164" fontId="16" fillId="0" borderId="0" xfId="21" applyFont="1" applyBorder="1" applyAlignment="1" applyProtection="1">
      <alignment vertical="center"/>
      <protection/>
    </xf>
    <xf numFmtId="164" fontId="16" fillId="0" borderId="0" xfId="21" applyFont="1" applyBorder="1" applyProtection="1">
      <alignment/>
      <protection/>
    </xf>
    <xf numFmtId="164" fontId="16" fillId="0" borderId="0" xfId="21" applyFont="1" applyBorder="1" applyAlignment="1" applyProtection="1">
      <alignment horizontal="center" vertical="center"/>
      <protection/>
    </xf>
    <xf numFmtId="164" fontId="16" fillId="0" borderId="0" xfId="21" applyFont="1" applyBorder="1" applyAlignment="1" applyProtection="1">
      <alignment horizontal="right" vertical="center"/>
      <protection/>
    </xf>
    <xf numFmtId="164" fontId="17" fillId="0" borderId="0" xfId="21" applyFont="1" applyBorder="1" applyAlignment="1" applyProtection="1">
      <alignment vertical="center"/>
      <protection/>
    </xf>
    <xf numFmtId="164" fontId="18" fillId="0" borderId="0" xfId="21" applyFont="1" applyBorder="1" applyAlignment="1" applyProtection="1">
      <alignment vertical="center"/>
      <protection/>
    </xf>
    <xf numFmtId="164" fontId="18" fillId="2" borderId="1" xfId="21" applyFont="1" applyFill="1" applyBorder="1" applyAlignment="1" applyProtection="1">
      <alignment horizontal="center" vertical="center" wrapText="1"/>
      <protection/>
    </xf>
    <xf numFmtId="164" fontId="18" fillId="2" borderId="1" xfId="21" applyFont="1" applyFill="1" applyBorder="1" applyAlignment="1" applyProtection="1">
      <alignment vertical="center" wrapText="1"/>
      <protection/>
    </xf>
    <xf numFmtId="164" fontId="19" fillId="2" borderId="1" xfId="21" applyFont="1" applyFill="1" applyBorder="1" applyAlignment="1" applyProtection="1">
      <alignment horizontal="center" vertical="center" wrapText="1"/>
      <protection/>
    </xf>
    <xf numFmtId="164" fontId="16" fillId="0" borderId="1" xfId="21" applyFont="1" applyBorder="1" applyAlignment="1" applyProtection="1">
      <alignment horizontal="center" vertical="center" wrapText="1"/>
      <protection/>
    </xf>
    <xf numFmtId="164" fontId="17" fillId="2" borderId="1" xfId="21" applyFont="1" applyFill="1" applyBorder="1" applyAlignment="1" applyProtection="1">
      <alignment horizontal="center" vertical="center" wrapText="1"/>
      <protection/>
    </xf>
    <xf numFmtId="169" fontId="17" fillId="2" borderId="1" xfId="21" applyNumberFormat="1" applyFont="1" applyFill="1" applyBorder="1" applyAlignment="1" applyProtection="1">
      <alignment horizontal="right" vertical="center" wrapText="1"/>
      <protection/>
    </xf>
    <xf numFmtId="164" fontId="20" fillId="0" borderId="0" xfId="22" applyNumberFormat="1" applyFont="1" applyFill="1" applyBorder="1" applyAlignment="1" applyProtection="1">
      <alignment vertical="center"/>
      <protection/>
    </xf>
    <xf numFmtId="164" fontId="21" fillId="0" borderId="0" xfId="22" applyNumberFormat="1" applyFont="1" applyFill="1" applyBorder="1" applyAlignment="1" applyProtection="1">
      <alignment vertical="center"/>
      <protection/>
    </xf>
    <xf numFmtId="164" fontId="21" fillId="0" borderId="0" xfId="22" applyNumberFormat="1" applyFont="1" applyFill="1" applyBorder="1" applyAlignment="1" applyProtection="1">
      <alignment horizontal="right" vertical="center"/>
      <protection/>
    </xf>
    <xf numFmtId="164" fontId="22" fillId="0" borderId="0" xfId="22" applyNumberFormat="1" applyFont="1" applyFill="1" applyBorder="1" applyAlignment="1" applyProtection="1">
      <alignment horizontal="center" vertical="center" wrapText="1"/>
      <protection/>
    </xf>
    <xf numFmtId="164" fontId="22" fillId="0" borderId="3" xfId="22" applyNumberFormat="1" applyFont="1" applyFill="1" applyBorder="1" applyAlignment="1" applyProtection="1">
      <alignment horizontal="center" vertical="center" wrapText="1"/>
      <protection/>
    </xf>
    <xf numFmtId="164" fontId="23" fillId="4" borderId="1" xfId="22" applyNumberFormat="1" applyFont="1" applyFill="1" applyBorder="1" applyAlignment="1" applyProtection="1">
      <alignment horizontal="center" vertical="center"/>
      <protection/>
    </xf>
    <xf numFmtId="164" fontId="23" fillId="4" borderId="1" xfId="22" applyNumberFormat="1" applyFont="1" applyFill="1" applyBorder="1" applyAlignment="1" applyProtection="1">
      <alignment horizontal="center" vertical="center" wrapText="1"/>
      <protection/>
    </xf>
    <xf numFmtId="164" fontId="24" fillId="0" borderId="1" xfId="22" applyNumberFormat="1" applyFont="1" applyFill="1" applyBorder="1" applyAlignment="1" applyProtection="1">
      <alignment horizontal="center" vertical="center"/>
      <protection/>
    </xf>
    <xf numFmtId="164" fontId="23" fillId="0" borderId="1" xfId="22" applyNumberFormat="1" applyFont="1" applyFill="1" applyBorder="1" applyAlignment="1" applyProtection="1">
      <alignment horizontal="center" vertical="center"/>
      <protection/>
    </xf>
    <xf numFmtId="169" fontId="24" fillId="0" borderId="1" xfId="22" applyNumberFormat="1" applyFont="1" applyFill="1" applyBorder="1" applyAlignment="1" applyProtection="1">
      <alignment horizontal="right" vertical="center"/>
      <protection/>
    </xf>
    <xf numFmtId="164" fontId="25" fillId="5" borderId="1" xfId="22" applyNumberFormat="1" applyFont="1" applyFill="1" applyBorder="1" applyAlignment="1" applyProtection="1">
      <alignment horizontal="right" vertical="center"/>
      <protection/>
    </xf>
    <xf numFmtId="169" fontId="23" fillId="5" borderId="1" xfId="22" applyNumberFormat="1" applyFont="1" applyFill="1" applyBorder="1" applyAlignment="1" applyProtection="1">
      <alignment horizontal="right" vertical="center"/>
      <protection/>
    </xf>
    <xf numFmtId="164" fontId="26" fillId="0" borderId="1" xfId="0" applyFont="1" applyFill="1" applyBorder="1" applyAlignment="1">
      <alignment vertical="center" wrapText="1"/>
    </xf>
    <xf numFmtId="169" fontId="24" fillId="0" borderId="1" xfId="22" applyNumberFormat="1" applyFont="1" applyFill="1" applyBorder="1" applyAlignment="1" applyProtection="1">
      <alignment vertical="center"/>
      <protection/>
    </xf>
    <xf numFmtId="169" fontId="23" fillId="5" borderId="1" xfId="22" applyNumberFormat="1" applyFont="1" applyFill="1" applyBorder="1" applyAlignment="1" applyProtection="1">
      <alignment vertical="center"/>
      <protection/>
    </xf>
    <xf numFmtId="169" fontId="23" fillId="5" borderId="1" xfId="0" applyNumberFormat="1" applyFont="1" applyFill="1" applyBorder="1" applyAlignment="1">
      <alignment vertical="center"/>
    </xf>
    <xf numFmtId="164" fontId="23" fillId="0" borderId="1" xfId="22" applyNumberFormat="1" applyFont="1" applyFill="1" applyBorder="1" applyAlignment="1" applyProtection="1">
      <alignment horizontal="center" vertical="center" wrapText="1"/>
      <protection/>
    </xf>
    <xf numFmtId="169" fontId="24" fillId="0" borderId="1" xfId="22" applyNumberFormat="1" applyFont="1" applyFill="1" applyBorder="1" applyAlignment="1" applyProtection="1">
      <alignment vertical="center" wrapText="1"/>
      <protection/>
    </xf>
    <xf numFmtId="169" fontId="23" fillId="0" borderId="1" xfId="22" applyNumberFormat="1" applyFont="1" applyFill="1" applyBorder="1" applyAlignment="1" applyProtection="1">
      <alignment vertical="center"/>
      <protection/>
    </xf>
    <xf numFmtId="164" fontId="25" fillId="5" borderId="1" xfId="22" applyNumberFormat="1" applyFont="1" applyFill="1" applyBorder="1" applyAlignment="1" applyProtection="1">
      <alignment horizontal="right" vertical="center" wrapText="1"/>
      <protection/>
    </xf>
    <xf numFmtId="169" fontId="23" fillId="5" borderId="1" xfId="22" applyNumberFormat="1" applyFont="1" applyFill="1" applyBorder="1" applyAlignment="1" applyProtection="1">
      <alignment vertical="center" wrapText="1"/>
      <protection/>
    </xf>
    <xf numFmtId="164" fontId="25" fillId="5" borderId="1" xfId="0" applyNumberFormat="1" applyFont="1" applyFill="1" applyBorder="1" applyAlignment="1">
      <alignment horizontal="right"/>
    </xf>
    <xf numFmtId="164" fontId="27" fillId="0" borderId="1" xfId="22" applyNumberFormat="1" applyFont="1" applyFill="1" applyBorder="1" applyAlignment="1" applyProtection="1">
      <alignment horizontal="center" vertical="center" wrapText="1"/>
      <protection/>
    </xf>
    <xf numFmtId="164" fontId="16" fillId="0" borderId="1" xfId="0" applyFont="1" applyBorder="1" applyAlignment="1">
      <alignment vertical="top" wrapText="1"/>
    </xf>
    <xf numFmtId="169" fontId="28" fillId="0" borderId="1" xfId="22" applyNumberFormat="1" applyFont="1" applyFill="1" applyBorder="1" applyAlignment="1" applyProtection="1">
      <alignment vertical="center" wrapText="1"/>
      <protection/>
    </xf>
    <xf numFmtId="169" fontId="28" fillId="0" borderId="3" xfId="0" applyNumberFormat="1" applyFont="1" applyBorder="1" applyAlignment="1">
      <alignment vertical="center"/>
    </xf>
    <xf numFmtId="169" fontId="28" fillId="0" borderId="1" xfId="0" applyNumberFormat="1" applyFont="1" applyFill="1" applyBorder="1" applyAlignment="1">
      <alignment vertical="center"/>
    </xf>
    <xf numFmtId="164" fontId="29" fillId="0" borderId="1" xfId="22" applyNumberFormat="1" applyFont="1" applyFill="1" applyBorder="1" applyAlignment="1" applyProtection="1">
      <alignment horizontal="right" vertical="center" wrapText="1"/>
      <protection/>
    </xf>
    <xf numFmtId="169" fontId="27" fillId="0" borderId="1" xfId="22" applyNumberFormat="1" applyFont="1" applyFill="1" applyBorder="1" applyAlignment="1" applyProtection="1">
      <alignment vertical="center" wrapText="1"/>
      <protection/>
    </xf>
    <xf numFmtId="169" fontId="28" fillId="0" borderId="1" xfId="22" applyNumberFormat="1" applyFont="1" applyFill="1" applyBorder="1" applyAlignment="1" applyProtection="1">
      <alignment vertical="center"/>
      <protection/>
    </xf>
    <xf numFmtId="164" fontId="16" fillId="0" borderId="1" xfId="0" applyFont="1" applyBorder="1" applyAlignment="1">
      <alignment vertical="center" wrapText="1"/>
    </xf>
    <xf numFmtId="164" fontId="28" fillId="0" borderId="1" xfId="22" applyNumberFormat="1" applyFont="1" applyFill="1" applyBorder="1" applyAlignment="1" applyProtection="1">
      <alignment horizontal="left" vertical="center" wrapText="1"/>
      <protection/>
    </xf>
    <xf numFmtId="169" fontId="27" fillId="0" borderId="1" xfId="22" applyNumberFormat="1" applyFont="1" applyFill="1" applyBorder="1" applyAlignment="1" applyProtection="1">
      <alignment vertical="center"/>
      <protection/>
    </xf>
    <xf numFmtId="164" fontId="29" fillId="5" borderId="1" xfId="0" applyNumberFormat="1" applyFont="1" applyFill="1" applyBorder="1" applyAlignment="1">
      <alignment horizontal="right"/>
    </xf>
    <xf numFmtId="169" fontId="27" fillId="5" borderId="1" xfId="22" applyNumberFormat="1" applyFont="1" applyFill="1" applyBorder="1" applyAlignment="1" applyProtection="1">
      <alignment vertical="center" wrapText="1"/>
      <protection/>
    </xf>
    <xf numFmtId="169" fontId="27" fillId="5" borderId="1" xfId="22" applyNumberFormat="1" applyFont="1" applyFill="1" applyBorder="1" applyAlignment="1" applyProtection="1">
      <alignment vertical="center"/>
      <protection/>
    </xf>
    <xf numFmtId="164" fontId="29" fillId="6" borderId="1" xfId="22" applyNumberFormat="1" applyFont="1" applyFill="1" applyBorder="1" applyAlignment="1" applyProtection="1">
      <alignment horizontal="center" vertical="center"/>
      <protection/>
    </xf>
    <xf numFmtId="169" fontId="27" fillId="6" borderId="1" xfId="22" applyNumberFormat="1" applyFont="1" applyFill="1" applyBorder="1" applyAlignment="1" applyProtection="1">
      <alignment vertical="center"/>
      <protection/>
    </xf>
    <xf numFmtId="169" fontId="27" fillId="6" borderId="1" xfId="0" applyNumberFormat="1" applyFont="1" applyFill="1" applyBorder="1" applyAlignment="1">
      <alignment vertical="center"/>
    </xf>
    <xf numFmtId="164" fontId="3" fillId="0" borderId="0" xfId="22" applyBorder="1" applyProtection="1">
      <alignment/>
      <protection/>
    </xf>
    <xf numFmtId="164" fontId="3" fillId="0" borderId="0" xfId="22" applyBorder="1" applyAlignment="1" applyProtection="1">
      <alignment vertical="center"/>
      <protection/>
    </xf>
    <xf numFmtId="164" fontId="30" fillId="0" borderId="0" xfId="22" applyFont="1" applyBorder="1" applyAlignment="1" applyProtection="1">
      <alignment horizontal="center" vertical="center" wrapText="1"/>
      <protection/>
    </xf>
    <xf numFmtId="164" fontId="31" fillId="0" borderId="0" xfId="22" applyFont="1" applyBorder="1" applyAlignment="1" applyProtection="1">
      <alignment horizontal="right" vertical="center"/>
      <protection/>
    </xf>
    <xf numFmtId="164" fontId="32" fillId="4" borderId="4" xfId="22" applyFont="1" applyFill="1" applyBorder="1" applyAlignment="1" applyProtection="1">
      <alignment horizontal="center" vertical="center"/>
      <protection/>
    </xf>
    <xf numFmtId="164" fontId="32" fillId="4" borderId="4" xfId="22" applyFont="1" applyFill="1" applyBorder="1" applyAlignment="1" applyProtection="1">
      <alignment horizontal="center" vertical="center" wrapText="1"/>
      <protection/>
    </xf>
    <xf numFmtId="164" fontId="33" fillId="4" borderId="4" xfId="22" applyFont="1" applyFill="1" applyBorder="1" applyAlignment="1" applyProtection="1">
      <alignment horizontal="center" vertical="center" wrapText="1"/>
      <protection/>
    </xf>
    <xf numFmtId="164" fontId="34" fillId="4" borderId="4" xfId="22" applyFont="1" applyFill="1" applyBorder="1" applyAlignment="1" applyProtection="1">
      <alignment horizontal="center" vertical="center" wrapText="1"/>
      <protection/>
    </xf>
    <xf numFmtId="164" fontId="35" fillId="0" borderId="4" xfId="22" applyFont="1" applyBorder="1" applyAlignment="1" applyProtection="1">
      <alignment horizontal="center" vertical="center"/>
      <protection/>
    </xf>
    <xf numFmtId="164" fontId="36" fillId="0" borderId="4" xfId="22" applyFont="1" applyBorder="1" applyAlignment="1" applyProtection="1">
      <alignment horizontal="center" vertical="center"/>
      <protection/>
    </xf>
    <xf numFmtId="164" fontId="24" fillId="0" borderId="4" xfId="22" applyFont="1" applyBorder="1" applyAlignment="1" applyProtection="1">
      <alignment horizontal="left" vertical="center" wrapText="1"/>
      <protection/>
    </xf>
    <xf numFmtId="169" fontId="36" fillId="0" borderId="4" xfId="22" applyNumberFormat="1" applyFont="1" applyBorder="1" applyAlignment="1" applyProtection="1">
      <alignment horizontal="right" vertical="center"/>
      <protection/>
    </xf>
    <xf numFmtId="169" fontId="36" fillId="0" borderId="4" xfId="22" applyNumberFormat="1" applyFont="1" applyBorder="1" applyAlignment="1" applyProtection="1">
      <alignment horizontal="left" vertical="center" wrapText="1"/>
      <protection/>
    </xf>
    <xf numFmtId="169" fontId="24" fillId="0" borderId="4" xfId="22" applyNumberFormat="1" applyFont="1" applyBorder="1" applyAlignment="1" applyProtection="1">
      <alignment horizontal="center" vertical="center"/>
      <protection/>
    </xf>
    <xf numFmtId="169" fontId="36" fillId="0" borderId="4" xfId="22" applyNumberFormat="1" applyFont="1" applyBorder="1" applyAlignment="1" applyProtection="1">
      <alignment horizontal="left" wrapText="1"/>
      <protection/>
    </xf>
    <xf numFmtId="164" fontId="24" fillId="0" borderId="4" xfId="22" applyFont="1" applyBorder="1" applyAlignment="1" applyProtection="1">
      <alignment vertical="center"/>
      <protection/>
    </xf>
    <xf numFmtId="164" fontId="36" fillId="0" borderId="4" xfId="22" applyFont="1" applyBorder="1" applyAlignment="1" applyProtection="1">
      <alignment horizontal="left" wrapText="1"/>
      <protection/>
    </xf>
    <xf numFmtId="164" fontId="37" fillId="0" borderId="4" xfId="22" applyFont="1" applyBorder="1" applyAlignment="1" applyProtection="1">
      <alignment horizontal="left" vertical="center" wrapText="1"/>
      <protection/>
    </xf>
    <xf numFmtId="164" fontId="38" fillId="7" borderId="4" xfId="22" applyFont="1" applyFill="1" applyBorder="1" applyAlignment="1" applyProtection="1">
      <alignment horizontal="center" vertical="center"/>
      <protection/>
    </xf>
    <xf numFmtId="164" fontId="26" fillId="7" borderId="4" xfId="22" applyFont="1" applyFill="1" applyBorder="1" applyAlignment="1" applyProtection="1">
      <alignment vertical="center" wrapText="1"/>
      <protection/>
    </xf>
    <xf numFmtId="170" fontId="39" fillId="7" borderId="4" xfId="22" applyNumberFormat="1" applyFont="1" applyFill="1" applyBorder="1" applyAlignment="1" applyProtection="1">
      <alignment horizontal="right" vertical="center"/>
      <protection/>
    </xf>
    <xf numFmtId="170" fontId="39" fillId="7" borderId="4" xfId="22" applyNumberFormat="1" applyFont="1" applyFill="1" applyBorder="1" applyAlignment="1" applyProtection="1">
      <alignment horizontal="left" wrapText="1"/>
      <protection/>
    </xf>
    <xf numFmtId="170" fontId="17" fillId="7" borderId="4" xfId="22" applyNumberFormat="1" applyFont="1" applyFill="1" applyBorder="1" applyAlignment="1" applyProtection="1">
      <alignment vertical="center"/>
      <protection/>
    </xf>
    <xf numFmtId="164" fontId="17" fillId="7" borderId="4" xfId="22" applyFont="1" applyFill="1" applyBorder="1" applyAlignment="1" applyProtection="1">
      <alignment vertical="center"/>
      <protection/>
    </xf>
    <xf numFmtId="164" fontId="37" fillId="0" borderId="4" xfId="22" applyFont="1" applyBorder="1" applyAlignment="1" applyProtection="1">
      <alignment horizontal="center" vertical="center"/>
      <protection/>
    </xf>
    <xf numFmtId="164" fontId="26" fillId="0" borderId="4" xfId="22" applyFont="1" applyBorder="1" applyAlignment="1" applyProtection="1">
      <alignment vertical="center" wrapText="1"/>
      <protection/>
    </xf>
    <xf numFmtId="169" fontId="37" fillId="0" borderId="4" xfId="22" applyNumberFormat="1" applyFont="1" applyBorder="1" applyAlignment="1" applyProtection="1">
      <alignment horizontal="right" vertical="center"/>
      <protection/>
    </xf>
    <xf numFmtId="169" fontId="37" fillId="0" borderId="4" xfId="22" applyNumberFormat="1" applyFont="1" applyBorder="1" applyAlignment="1" applyProtection="1">
      <alignment vertical="center" wrapText="1"/>
      <protection/>
    </xf>
    <xf numFmtId="164" fontId="26" fillId="0" borderId="4" xfId="22" applyFont="1" applyBorder="1" applyAlignment="1" applyProtection="1">
      <alignment vertical="center"/>
      <protection/>
    </xf>
    <xf numFmtId="164" fontId="24" fillId="0" borderId="4" xfId="20" applyFont="1" applyBorder="1" applyAlignment="1" applyProtection="1">
      <alignment vertical="center" wrapText="1"/>
      <protection/>
    </xf>
    <xf numFmtId="169" fontId="37" fillId="0" borderId="4" xfId="22" applyNumberFormat="1" applyFont="1" applyBorder="1" applyAlignment="1" applyProtection="1">
      <alignment vertical="center" wrapText="1"/>
      <protection/>
    </xf>
    <xf numFmtId="169" fontId="39" fillId="7" borderId="4" xfId="22" applyNumberFormat="1" applyFont="1" applyFill="1" applyBorder="1" applyAlignment="1" applyProtection="1">
      <alignment horizontal="right" vertical="center"/>
      <protection/>
    </xf>
    <xf numFmtId="169" fontId="39" fillId="7" borderId="4" xfId="22" applyNumberFormat="1" applyFont="1" applyFill="1" applyBorder="1" applyAlignment="1" applyProtection="1">
      <alignment horizontal="left" vertical="center" wrapText="1"/>
      <protection/>
    </xf>
    <xf numFmtId="164" fontId="26" fillId="7" borderId="4" xfId="22" applyFont="1" applyFill="1" applyBorder="1" applyAlignment="1" applyProtection="1">
      <alignment vertical="center"/>
      <protection/>
    </xf>
    <xf numFmtId="164" fontId="37" fillId="0" borderId="4" xfId="22" applyFont="1" applyBorder="1" applyAlignment="1" applyProtection="1">
      <alignment wrapText="1"/>
      <protection/>
    </xf>
    <xf numFmtId="164" fontId="24" fillId="0" borderId="5" xfId="20" applyFont="1" applyBorder="1" applyAlignment="1" applyProtection="1">
      <alignment vertical="center" wrapText="1"/>
      <protection/>
    </xf>
    <xf numFmtId="169" fontId="39" fillId="7" borderId="4" xfId="0" applyNumberFormat="1" applyFont="1" applyFill="1" applyBorder="1" applyAlignment="1" applyProtection="1">
      <alignment horizontal="right" vertical="center"/>
      <protection/>
    </xf>
    <xf numFmtId="169" fontId="39" fillId="7" borderId="4" xfId="22" applyNumberFormat="1" applyFont="1" applyFill="1" applyBorder="1" applyAlignment="1" applyProtection="1">
      <alignment vertical="center" wrapText="1"/>
      <protection/>
    </xf>
    <xf numFmtId="164" fontId="37" fillId="3" borderId="4" xfId="22" applyFont="1" applyFill="1" applyBorder="1" applyAlignment="1" applyProtection="1">
      <alignment horizontal="center" vertical="center"/>
      <protection/>
    </xf>
    <xf numFmtId="164" fontId="26" fillId="3" borderId="4" xfId="22" applyFont="1" applyFill="1" applyBorder="1" applyAlignment="1" applyProtection="1">
      <alignment vertical="center" wrapText="1"/>
      <protection/>
    </xf>
    <xf numFmtId="169" fontId="37" fillId="3" borderId="4" xfId="22" applyNumberFormat="1" applyFont="1" applyFill="1" applyBorder="1" applyAlignment="1" applyProtection="1">
      <alignment horizontal="right" vertical="center"/>
      <protection/>
    </xf>
    <xf numFmtId="169" fontId="37" fillId="3" borderId="4" xfId="22" applyNumberFormat="1" applyFont="1" applyFill="1" applyBorder="1" applyAlignment="1" applyProtection="1">
      <alignment vertical="center" wrapText="1"/>
      <protection/>
    </xf>
    <xf numFmtId="164" fontId="26" fillId="3" borderId="4" xfId="22" applyFont="1" applyFill="1" applyBorder="1" applyAlignment="1" applyProtection="1">
      <alignment vertical="center"/>
      <protection/>
    </xf>
    <xf numFmtId="169" fontId="39" fillId="7" borderId="4" xfId="22" applyNumberFormat="1" applyFont="1" applyFill="1" applyBorder="1" applyAlignment="1" applyProtection="1">
      <alignment vertical="center" wrapText="1"/>
      <protection/>
    </xf>
    <xf numFmtId="169" fontId="40" fillId="0" borderId="4" xfId="22" applyNumberFormat="1" applyFont="1" applyBorder="1" applyAlignment="1" applyProtection="1">
      <alignment vertical="center"/>
      <protection/>
    </xf>
    <xf numFmtId="164" fontId="24" fillId="3" borderId="4" xfId="20" applyFont="1" applyFill="1" applyBorder="1" applyAlignment="1" applyProtection="1">
      <alignment vertical="center" wrapText="1"/>
      <protection/>
    </xf>
    <xf numFmtId="164" fontId="24" fillId="0" borderId="4" xfId="20" applyFont="1" applyBorder="1" applyAlignment="1" applyProtection="1">
      <alignment horizontal="left" vertical="center" wrapText="1"/>
      <protection/>
    </xf>
    <xf numFmtId="169" fontId="17" fillId="7" borderId="4" xfId="22" applyNumberFormat="1" applyFont="1" applyFill="1" applyBorder="1" applyAlignment="1" applyProtection="1">
      <alignment vertical="center"/>
      <protection/>
    </xf>
    <xf numFmtId="164" fontId="38" fillId="8" borderId="4" xfId="22" applyFont="1" applyFill="1" applyBorder="1" applyAlignment="1" applyProtection="1">
      <alignment horizontal="center" vertical="center"/>
      <protection/>
    </xf>
    <xf numFmtId="164" fontId="17" fillId="8" borderId="4" xfId="22" applyFont="1" applyFill="1" applyBorder="1" applyAlignment="1" applyProtection="1">
      <alignment horizontal="left" vertical="center"/>
      <protection/>
    </xf>
    <xf numFmtId="170" fontId="38" fillId="8" borderId="4" xfId="22" applyNumberFormat="1" applyFont="1" applyFill="1" applyBorder="1" applyAlignment="1" applyProtection="1">
      <alignment vertical="center"/>
      <protection/>
    </xf>
    <xf numFmtId="170" fontId="38" fillId="8" borderId="4" xfId="0" applyNumberFormat="1" applyFont="1" applyFill="1" applyBorder="1" applyAlignment="1" applyProtection="1">
      <alignment vertical="center"/>
      <protection/>
    </xf>
    <xf numFmtId="169" fontId="38" fillId="8" borderId="4" xfId="22" applyNumberFormat="1" applyFont="1" applyFill="1" applyBorder="1" applyAlignment="1" applyProtection="1">
      <alignment vertical="center" wrapText="1"/>
      <protection/>
    </xf>
    <xf numFmtId="169" fontId="41" fillId="8" borderId="4" xfId="22" applyNumberFormat="1" applyFont="1" applyFill="1" applyBorder="1" applyAlignment="1" applyProtection="1">
      <alignment vertical="center"/>
      <protection/>
    </xf>
    <xf numFmtId="169" fontId="17" fillId="8" borderId="4" xfId="22" applyNumberFormat="1" applyFont="1" applyFill="1" applyBorder="1" applyAlignment="1" applyProtection="1">
      <alignment horizontal="center" vertical="center"/>
      <protection/>
    </xf>
    <xf numFmtId="164" fontId="42" fillId="0" borderId="0" xfId="22" applyFont="1" applyBorder="1" applyAlignment="1" applyProtection="1">
      <alignment vertical="center"/>
      <protection/>
    </xf>
    <xf numFmtId="164" fontId="43" fillId="0" borderId="0" xfId="22" applyFont="1" applyBorder="1" applyProtection="1">
      <alignment/>
      <protection/>
    </xf>
    <xf numFmtId="164" fontId="1" fillId="0" borderId="0" xfId="22" applyFont="1" applyBorder="1" applyAlignment="1" applyProtection="1">
      <alignment vertical="center"/>
      <protection/>
    </xf>
    <xf numFmtId="164" fontId="44" fillId="0" borderId="0" xfId="22" applyFont="1" applyBorder="1" applyAlignment="1" applyProtection="1">
      <alignment vertical="center"/>
      <protection/>
    </xf>
    <xf numFmtId="164" fontId="44" fillId="0" borderId="0" xfId="22" applyFont="1" applyBorder="1" applyAlignment="1" applyProtection="1">
      <alignment horizontal="justify" vertical="center" wrapText="1"/>
      <protection/>
    </xf>
    <xf numFmtId="164" fontId="45" fillId="0" borderId="0" xfId="22" applyFont="1" applyBorder="1" applyAlignment="1" applyProtection="1">
      <alignment horizontal="justify" wrapText="1"/>
      <protection/>
    </xf>
    <xf numFmtId="164" fontId="43" fillId="0" borderId="0" xfId="22" applyFont="1" applyBorder="1" applyAlignment="1" applyProtection="1">
      <alignment horizontal="justify" wrapText="1"/>
      <protection/>
    </xf>
    <xf numFmtId="164" fontId="45" fillId="0" borderId="0" xfId="22" applyFont="1" applyBorder="1" applyProtection="1">
      <alignment/>
      <protection/>
    </xf>
    <xf numFmtId="164" fontId="46" fillId="0" borderId="0" xfId="22" applyFont="1" applyBorder="1" applyProtection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 3" xfId="22"/>
    <cellStyle name="Normalny 4" xfId="23"/>
    <cellStyle name="Normalny 4 2" xfId="24"/>
    <cellStyle name="Normalny_Arkusz1" xfId="25"/>
    <cellStyle name="Normalny_Arkusz3" xfId="26"/>
    <cellStyle name="Walutowy 2" xfId="27"/>
    <cellStyle name="Walutowy 2 2" xfId="28"/>
    <cellStyle name="Walutowy 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selection activeCell="H1" sqref="H1"/>
    </sheetView>
  </sheetViews>
  <sheetFormatPr defaultColWidth="8" defaultRowHeight="11.25" customHeight="1"/>
  <cols>
    <col min="1" max="1" width="3.796875" style="1" customWidth="1"/>
    <col min="2" max="2" width="26.8984375" style="1" customWidth="1"/>
    <col min="3" max="3" width="7.8984375" style="1" customWidth="1"/>
    <col min="4" max="4" width="9.09765625" style="1" customWidth="1"/>
    <col min="5" max="5" width="7.8984375" style="1" customWidth="1"/>
    <col min="6" max="6" width="8.3984375" style="1" customWidth="1"/>
    <col min="7" max="7" width="8.296875" style="1" customWidth="1"/>
    <col min="8" max="8" width="11" style="1" customWidth="1"/>
    <col min="9" max="9" width="9" style="1" customWidth="1"/>
    <col min="10" max="10" width="8.8984375" style="1" customWidth="1"/>
    <col min="11" max="11" width="11.3984375" style="1" customWidth="1"/>
    <col min="12" max="13" width="8.3984375" style="1" customWidth="1"/>
    <col min="14" max="14" width="16.59765625" style="1" customWidth="1"/>
    <col min="15" max="255" width="8.3984375" style="1" customWidth="1"/>
    <col min="256" max="16384" width="8.296875" style="1" customWidth="1"/>
  </cols>
  <sheetData>
    <row r="1" spans="2:11" ht="15" customHeight="1">
      <c r="B1" s="2"/>
      <c r="C1" s="2"/>
      <c r="D1" s="2"/>
      <c r="E1" s="2"/>
      <c r="G1" s="3"/>
      <c r="H1" s="4" t="s">
        <v>0</v>
      </c>
      <c r="I1" s="4"/>
      <c r="J1" s="4"/>
      <c r="K1" s="4"/>
    </row>
    <row r="2" spans="2:11" ht="15" customHeight="1">
      <c r="B2" s="2"/>
      <c r="C2" s="2"/>
      <c r="D2" s="2"/>
      <c r="E2" s="2"/>
      <c r="G2" s="3"/>
      <c r="H2" s="4"/>
      <c r="I2" s="4"/>
      <c r="J2" s="4"/>
      <c r="K2" s="4"/>
    </row>
    <row r="3" spans="2:11" ht="15" customHeight="1">
      <c r="B3" s="2"/>
      <c r="C3" s="2"/>
      <c r="D3" s="2"/>
      <c r="E3" s="2"/>
      <c r="G3" s="3"/>
      <c r="H3" s="4"/>
      <c r="I3" s="4"/>
      <c r="J3" s="4"/>
      <c r="K3" s="4"/>
    </row>
    <row r="4" spans="2:5" ht="0.75" customHeight="1">
      <c r="B4" s="2"/>
      <c r="C4" s="2"/>
      <c r="D4" s="2"/>
      <c r="E4" s="2"/>
    </row>
    <row r="5" spans="2:5" ht="0.75" customHeight="1">
      <c r="B5" s="2"/>
      <c r="C5" s="2"/>
      <c r="D5" s="2"/>
      <c r="E5" s="2"/>
    </row>
    <row r="6" spans="2:5" ht="9" customHeight="1">
      <c r="B6" s="2"/>
      <c r="C6" s="2"/>
      <c r="D6" s="2"/>
      <c r="E6" s="2"/>
    </row>
    <row r="7" spans="2:5" ht="0.75" customHeight="1">
      <c r="B7" s="2"/>
      <c r="C7" s="2"/>
      <c r="D7" s="2"/>
      <c r="E7" s="2"/>
    </row>
    <row r="8" spans="2:5" ht="14.25" customHeight="1">
      <c r="B8" s="5" t="s">
        <v>1</v>
      </c>
      <c r="C8" s="5"/>
      <c r="D8" s="5"/>
      <c r="E8" s="2"/>
    </row>
    <row r="9" spans="3:5" ht="0.75" customHeight="1">
      <c r="C9" s="6"/>
      <c r="D9" s="6"/>
      <c r="E9" s="6"/>
    </row>
    <row r="10" spans="3:5" ht="0.75" customHeight="1">
      <c r="C10" s="6"/>
      <c r="D10" s="6"/>
      <c r="E10" s="6"/>
    </row>
    <row r="11" spans="3:5" ht="0.75" customHeight="1">
      <c r="C11" s="6"/>
      <c r="D11" s="6"/>
      <c r="E11" s="6"/>
    </row>
    <row r="12" spans="3:5" ht="0.75" customHeight="1">
      <c r="C12" s="6"/>
      <c r="D12" s="6"/>
      <c r="E12" s="6"/>
    </row>
    <row r="13" spans="3:5" ht="9" customHeight="1">
      <c r="C13" s="5"/>
      <c r="D13" s="5"/>
      <c r="E13" s="5"/>
    </row>
    <row r="14" spans="3:5" ht="9" customHeight="1">
      <c r="C14" s="5"/>
      <c r="D14" s="5"/>
      <c r="E14" s="5"/>
    </row>
    <row r="15" spans="3:5" ht="9" customHeight="1">
      <c r="C15" s="5"/>
      <c r="D15" s="5"/>
      <c r="E15" s="5"/>
    </row>
    <row r="16" spans="3:5" ht="9" customHeight="1">
      <c r="C16" s="5"/>
      <c r="D16" s="5"/>
      <c r="E16" s="5"/>
    </row>
    <row r="17" spans="1:11" ht="10.5" customHeight="1">
      <c r="A17" s="7" t="s">
        <v>2</v>
      </c>
      <c r="B17" s="7" t="s">
        <v>3</v>
      </c>
      <c r="C17" s="7" t="s">
        <v>4</v>
      </c>
      <c r="D17" s="7"/>
      <c r="E17" s="7"/>
      <c r="F17" s="7" t="s">
        <v>5</v>
      </c>
      <c r="G17" s="7"/>
      <c r="H17" s="7"/>
      <c r="I17" s="7"/>
      <c r="J17" s="7"/>
      <c r="K17" s="7"/>
    </row>
    <row r="18" spans="1:11" ht="12" customHeight="1">
      <c r="A18" s="7"/>
      <c r="B18" s="7"/>
      <c r="C18" s="7"/>
      <c r="D18" s="7"/>
      <c r="E18" s="7"/>
      <c r="F18" s="7" t="s">
        <v>6</v>
      </c>
      <c r="G18" s="7" t="s">
        <v>7</v>
      </c>
      <c r="H18" s="7"/>
      <c r="I18" s="7" t="s">
        <v>8</v>
      </c>
      <c r="J18" s="7" t="s">
        <v>7</v>
      </c>
      <c r="K18" s="7"/>
    </row>
    <row r="19" spans="1:11" ht="69.75" customHeight="1">
      <c r="A19" s="7"/>
      <c r="B19" s="7"/>
      <c r="C19" s="7"/>
      <c r="D19" s="7"/>
      <c r="E19" s="7"/>
      <c r="F19" s="7"/>
      <c r="G19" s="7" t="s">
        <v>9</v>
      </c>
      <c r="H19" s="8" t="s">
        <v>10</v>
      </c>
      <c r="I19" s="7"/>
      <c r="J19" s="7" t="s">
        <v>9</v>
      </c>
      <c r="K19" s="8" t="s">
        <v>10</v>
      </c>
    </row>
    <row r="20" spans="1:11" ht="17.25" customHeight="1">
      <c r="A20" s="7"/>
      <c r="B20" s="7"/>
      <c r="C20" s="8" t="s">
        <v>11</v>
      </c>
      <c r="D20" s="7" t="s">
        <v>12</v>
      </c>
      <c r="E20" s="8" t="s">
        <v>13</v>
      </c>
      <c r="F20" s="7"/>
      <c r="G20" s="7"/>
      <c r="H20" s="8"/>
      <c r="I20" s="7"/>
      <c r="J20" s="7"/>
      <c r="K20" s="8"/>
    </row>
    <row r="21" spans="1:11" s="10" customFormat="1" ht="12.75" customHeight="1">
      <c r="A21" s="9">
        <v>1</v>
      </c>
      <c r="B21" s="9">
        <v>2</v>
      </c>
      <c r="C21" s="9">
        <v>3</v>
      </c>
      <c r="D21" s="9"/>
      <c r="E21" s="9"/>
      <c r="F21" s="9">
        <v>4</v>
      </c>
      <c r="G21" s="9">
        <v>5</v>
      </c>
      <c r="H21" s="9">
        <v>6</v>
      </c>
      <c r="I21" s="9">
        <v>7</v>
      </c>
      <c r="J21" s="9">
        <v>8</v>
      </c>
      <c r="K21" s="9">
        <v>9</v>
      </c>
    </row>
    <row r="22" spans="1:11" s="10" customFormat="1" ht="12.75" customHeight="1">
      <c r="A22" s="11" t="s">
        <v>14</v>
      </c>
      <c r="B22" s="7" t="s">
        <v>15</v>
      </c>
      <c r="C22" s="12">
        <v>1498313.66</v>
      </c>
      <c r="D22" s="12">
        <f>SUM(D23:D24)</f>
        <v>-50600</v>
      </c>
      <c r="E22" s="12">
        <f>SUM(C22:D22)</f>
        <v>1447713.66</v>
      </c>
      <c r="F22" s="12">
        <v>351696.4</v>
      </c>
      <c r="G22" s="12">
        <v>344696.4</v>
      </c>
      <c r="H22" s="12"/>
      <c r="I22" s="12">
        <v>1096017.26</v>
      </c>
      <c r="J22" s="12"/>
      <c r="K22" s="12"/>
    </row>
    <row r="23" spans="1:11" s="10" customFormat="1" ht="21.75" customHeight="1">
      <c r="A23" s="13"/>
      <c r="B23" s="14" t="s">
        <v>16</v>
      </c>
      <c r="C23" s="15">
        <v>200000</v>
      </c>
      <c r="D23" s="15">
        <v>-50600</v>
      </c>
      <c r="E23" s="15">
        <f>SUM(C23:D24)</f>
        <v>149400</v>
      </c>
      <c r="F23" s="15"/>
      <c r="G23" s="15"/>
      <c r="H23" s="16"/>
      <c r="I23" s="15">
        <v>-50600</v>
      </c>
      <c r="J23" s="16"/>
      <c r="K23" s="16"/>
    </row>
    <row r="24" spans="1:11" s="10" customFormat="1" ht="13.5" customHeight="1">
      <c r="A24" s="13"/>
      <c r="B24" s="14"/>
      <c r="C24" s="15"/>
      <c r="D24" s="15"/>
      <c r="E24" s="15"/>
      <c r="F24" s="15"/>
      <c r="G24" s="15"/>
      <c r="H24" s="16"/>
      <c r="I24" s="15"/>
      <c r="J24" s="16"/>
      <c r="K24" s="16"/>
    </row>
    <row r="25" spans="1:11" s="10" customFormat="1" ht="12.75" customHeight="1">
      <c r="A25" s="11" t="s">
        <v>17</v>
      </c>
      <c r="B25" s="7" t="s">
        <v>18</v>
      </c>
      <c r="C25" s="12">
        <v>254382.74</v>
      </c>
      <c r="D25" s="12">
        <f>SUM(D26:D27)</f>
        <v>500</v>
      </c>
      <c r="E25" s="12">
        <f>SUM(C25:D25)</f>
        <v>254882.74</v>
      </c>
      <c r="F25" s="12">
        <v>86500</v>
      </c>
      <c r="G25" s="12"/>
      <c r="H25" s="12"/>
      <c r="I25" s="12">
        <v>168382.74</v>
      </c>
      <c r="J25" s="12"/>
      <c r="K25" s="12"/>
    </row>
    <row r="26" spans="1:11" s="10" customFormat="1" ht="21.75" customHeight="1">
      <c r="A26" s="13"/>
      <c r="B26" s="14" t="s">
        <v>19</v>
      </c>
      <c r="C26" s="15">
        <v>500</v>
      </c>
      <c r="D26" s="15">
        <v>500</v>
      </c>
      <c r="E26" s="15">
        <f>SUM(C26:D27)</f>
        <v>1000</v>
      </c>
      <c r="F26" s="15">
        <v>500</v>
      </c>
      <c r="G26" s="15"/>
      <c r="H26" s="16"/>
      <c r="I26" s="16"/>
      <c r="J26" s="16"/>
      <c r="K26" s="16"/>
    </row>
    <row r="27" spans="1:11" s="10" customFormat="1" ht="12" customHeight="1">
      <c r="A27" s="13"/>
      <c r="B27" s="14"/>
      <c r="C27" s="15"/>
      <c r="D27" s="15"/>
      <c r="E27" s="15"/>
      <c r="F27" s="15"/>
      <c r="G27" s="15"/>
      <c r="H27" s="16"/>
      <c r="I27" s="16"/>
      <c r="J27" s="16"/>
      <c r="K27" s="16"/>
    </row>
    <row r="28" spans="1:11" s="10" customFormat="1" ht="12.75" customHeight="1">
      <c r="A28" s="11" t="s">
        <v>20</v>
      </c>
      <c r="B28" s="7" t="s">
        <v>21</v>
      </c>
      <c r="C28" s="12">
        <v>69239</v>
      </c>
      <c r="D28" s="12">
        <f>SUM(D29:D30)</f>
        <v>4500</v>
      </c>
      <c r="E28" s="12">
        <f>SUM(C28:D28)</f>
        <v>73739</v>
      </c>
      <c r="F28" s="12">
        <v>73739</v>
      </c>
      <c r="G28" s="12">
        <v>67944</v>
      </c>
      <c r="H28" s="12"/>
      <c r="I28" s="12"/>
      <c r="J28" s="12"/>
      <c r="K28" s="12"/>
    </row>
    <row r="29" spans="1:11" s="10" customFormat="1" ht="20.25" customHeight="1">
      <c r="A29" s="13"/>
      <c r="B29" s="17" t="s">
        <v>22</v>
      </c>
      <c r="C29" s="15">
        <v>1000</v>
      </c>
      <c r="D29" s="15">
        <v>4500</v>
      </c>
      <c r="E29" s="15">
        <f>SUM(C29:D30)</f>
        <v>5500</v>
      </c>
      <c r="F29" s="15">
        <v>4500</v>
      </c>
      <c r="G29" s="15"/>
      <c r="H29" s="16"/>
      <c r="I29" s="16"/>
      <c r="J29" s="16"/>
      <c r="K29" s="16"/>
    </row>
    <row r="30" spans="1:11" s="10" customFormat="1" ht="7.5" customHeight="1">
      <c r="A30" s="13"/>
      <c r="B30" s="17"/>
      <c r="C30" s="15"/>
      <c r="D30" s="15"/>
      <c r="E30" s="15"/>
      <c r="F30" s="15"/>
      <c r="G30" s="15"/>
      <c r="H30" s="16"/>
      <c r="I30" s="16"/>
      <c r="J30" s="16"/>
      <c r="K30" s="16"/>
    </row>
    <row r="31" spans="1:11" s="10" customFormat="1" ht="20.25" customHeight="1">
      <c r="A31" s="7">
        <v>754</v>
      </c>
      <c r="B31" s="18" t="s">
        <v>23</v>
      </c>
      <c r="C31" s="12">
        <v>87800</v>
      </c>
      <c r="D31" s="12">
        <f>SUM(D32:D33)</f>
        <v>0</v>
      </c>
      <c r="E31" s="12">
        <f>SUM(C31:D31)</f>
        <v>87800</v>
      </c>
      <c r="F31" s="12">
        <v>7800</v>
      </c>
      <c r="G31" s="12">
        <v>1340</v>
      </c>
      <c r="H31" s="12">
        <v>6460</v>
      </c>
      <c r="I31" s="12">
        <v>80000</v>
      </c>
      <c r="J31" s="12">
        <v>80000</v>
      </c>
      <c r="K31" s="12"/>
    </row>
    <row r="32" spans="1:11" s="10" customFormat="1" ht="28.5" customHeight="1">
      <c r="A32" s="13"/>
      <c r="B32" s="17" t="s">
        <v>24</v>
      </c>
      <c r="C32" s="15">
        <v>80000</v>
      </c>
      <c r="D32" s="15">
        <v>-80000</v>
      </c>
      <c r="E32" s="15">
        <f>SUM(C32:D33)</f>
        <v>80000</v>
      </c>
      <c r="F32" s="15">
        <v>-80000</v>
      </c>
      <c r="G32" s="15">
        <v>-80000</v>
      </c>
      <c r="H32" s="16"/>
      <c r="I32" s="15"/>
      <c r="J32" s="15"/>
      <c r="K32" s="16"/>
    </row>
    <row r="33" spans="1:11" s="10" customFormat="1" ht="30.75" customHeight="1">
      <c r="A33" s="13"/>
      <c r="B33" s="17"/>
      <c r="C33" s="15"/>
      <c r="D33" s="15">
        <v>80000</v>
      </c>
      <c r="E33" s="15"/>
      <c r="F33" s="15"/>
      <c r="G33" s="15"/>
      <c r="H33" s="16"/>
      <c r="I33" s="15">
        <v>80000</v>
      </c>
      <c r="J33" s="15">
        <v>80000</v>
      </c>
      <c r="K33" s="16"/>
    </row>
    <row r="34" spans="1:11" s="10" customFormat="1" ht="39.75" customHeight="1">
      <c r="A34" s="11" t="s">
        <v>25</v>
      </c>
      <c r="B34" s="8" t="s">
        <v>26</v>
      </c>
      <c r="C34" s="12">
        <v>9062389</v>
      </c>
      <c r="D34" s="12">
        <f>SUM(D35:D38)</f>
        <v>17000</v>
      </c>
      <c r="E34" s="12">
        <f>SUM(C34:D34)</f>
        <v>9079389</v>
      </c>
      <c r="F34" s="12">
        <v>9079389</v>
      </c>
      <c r="G34" s="12"/>
      <c r="H34" s="12"/>
      <c r="I34" s="12"/>
      <c r="J34" s="12"/>
      <c r="K34" s="12"/>
    </row>
    <row r="35" spans="1:11" s="10" customFormat="1" ht="24.75" customHeight="1">
      <c r="A35" s="13"/>
      <c r="B35" s="14" t="s">
        <v>27</v>
      </c>
      <c r="C35" s="15">
        <v>60000</v>
      </c>
      <c r="D35" s="15">
        <v>-30000</v>
      </c>
      <c r="E35" s="15">
        <f>SUM(C35:D35)</f>
        <v>30000</v>
      </c>
      <c r="F35" s="15">
        <v>-30000</v>
      </c>
      <c r="G35" s="15"/>
      <c r="H35" s="16"/>
      <c r="I35" s="16"/>
      <c r="J35" s="16"/>
      <c r="K35" s="16"/>
    </row>
    <row r="36" spans="1:11" s="10" customFormat="1" ht="24.75" customHeight="1">
      <c r="A36" s="13"/>
      <c r="B36" s="14" t="s">
        <v>28</v>
      </c>
      <c r="C36" s="15">
        <v>16500</v>
      </c>
      <c r="D36" s="15">
        <v>5000</v>
      </c>
      <c r="E36" s="15">
        <f>SUM(C36:D36)</f>
        <v>21500</v>
      </c>
      <c r="F36" s="15">
        <v>5000</v>
      </c>
      <c r="G36" s="15"/>
      <c r="H36" s="16"/>
      <c r="I36" s="16"/>
      <c r="J36" s="16"/>
      <c r="K36" s="16"/>
    </row>
    <row r="37" spans="1:11" s="10" customFormat="1" ht="39.75" customHeight="1">
      <c r="A37" s="13"/>
      <c r="B37" s="14" t="s">
        <v>29</v>
      </c>
      <c r="C37" s="15">
        <v>15000</v>
      </c>
      <c r="D37" s="15">
        <v>50000</v>
      </c>
      <c r="E37" s="15">
        <f>SUM(C37:D37)</f>
        <v>65000</v>
      </c>
      <c r="F37" s="15">
        <v>50000</v>
      </c>
      <c r="G37" s="15"/>
      <c r="H37" s="16"/>
      <c r="I37" s="16"/>
      <c r="J37" s="16"/>
      <c r="K37" s="16"/>
    </row>
    <row r="38" spans="1:11" s="10" customFormat="1" ht="24.75" customHeight="1">
      <c r="A38" s="13"/>
      <c r="B38" s="14" t="s">
        <v>30</v>
      </c>
      <c r="C38" s="15">
        <v>29700</v>
      </c>
      <c r="D38" s="15">
        <v>-8000</v>
      </c>
      <c r="E38" s="15">
        <f>SUM(C38:D38)</f>
        <v>21700</v>
      </c>
      <c r="F38" s="15">
        <v>-8000</v>
      </c>
      <c r="G38" s="15"/>
      <c r="H38" s="16"/>
      <c r="I38" s="16"/>
      <c r="J38" s="16"/>
      <c r="K38" s="16"/>
    </row>
    <row r="39" spans="1:11" s="10" customFormat="1" ht="24" customHeight="1">
      <c r="A39" s="11" t="s">
        <v>31</v>
      </c>
      <c r="B39" s="8" t="s">
        <v>32</v>
      </c>
      <c r="C39" s="12">
        <v>14546571</v>
      </c>
      <c r="D39" s="12">
        <f>SUM(D40:D42)</f>
        <v>150895.91</v>
      </c>
      <c r="E39" s="12">
        <f>SUM(C39:D39)</f>
        <v>14697466.91</v>
      </c>
      <c r="F39" s="12">
        <v>14689717.38</v>
      </c>
      <c r="G39" s="12">
        <v>137146.38</v>
      </c>
      <c r="H39" s="12"/>
      <c r="I39" s="12">
        <v>7749.53</v>
      </c>
      <c r="J39" s="12">
        <v>7749.53</v>
      </c>
      <c r="K39" s="12"/>
    </row>
    <row r="40" spans="1:11" s="10" customFormat="1" ht="24.75" customHeight="1">
      <c r="A40" s="13"/>
      <c r="B40" s="14" t="s">
        <v>33</v>
      </c>
      <c r="C40" s="15">
        <v>20000</v>
      </c>
      <c r="D40" s="15">
        <v>6000</v>
      </c>
      <c r="E40" s="15">
        <f>SUM(C40:D40)</f>
        <v>26000</v>
      </c>
      <c r="F40" s="15">
        <v>6000</v>
      </c>
      <c r="G40" s="15"/>
      <c r="H40" s="16"/>
      <c r="I40" s="16"/>
      <c r="J40" s="16"/>
      <c r="K40" s="16"/>
    </row>
    <row r="41" spans="1:11" s="10" customFormat="1" ht="35.25" customHeight="1">
      <c r="A41" s="13"/>
      <c r="B41" s="14" t="s">
        <v>34</v>
      </c>
      <c r="C41" s="15">
        <v>0</v>
      </c>
      <c r="D41" s="15">
        <v>137146.38</v>
      </c>
      <c r="E41" s="15">
        <f>SUM(C41:D41)</f>
        <v>137146.38</v>
      </c>
      <c r="F41" s="15">
        <v>137146.38</v>
      </c>
      <c r="G41" s="15">
        <v>137146.38</v>
      </c>
      <c r="H41" s="16"/>
      <c r="I41" s="16"/>
      <c r="J41" s="16"/>
      <c r="K41" s="16"/>
    </row>
    <row r="42" spans="1:11" s="10" customFormat="1" ht="35.25" customHeight="1">
      <c r="A42" s="13"/>
      <c r="B42" s="14" t="s">
        <v>35</v>
      </c>
      <c r="C42" s="15">
        <v>0</v>
      </c>
      <c r="D42" s="15">
        <v>7749.53</v>
      </c>
      <c r="E42" s="15">
        <f>SUM(C42:D42)</f>
        <v>7749.53</v>
      </c>
      <c r="F42" s="15"/>
      <c r="G42" s="15"/>
      <c r="H42" s="16"/>
      <c r="I42" s="15">
        <v>7749.53</v>
      </c>
      <c r="J42" s="15">
        <v>7749.53</v>
      </c>
      <c r="K42" s="16"/>
    </row>
    <row r="43" spans="1:11" s="10" customFormat="1" ht="27.75" customHeight="1">
      <c r="A43" s="11" t="s">
        <v>36</v>
      </c>
      <c r="B43" s="8" t="s">
        <v>37</v>
      </c>
      <c r="C43" s="12">
        <v>1018740.76</v>
      </c>
      <c r="D43" s="12">
        <f>SUM(D44:D53)</f>
        <v>45176</v>
      </c>
      <c r="E43" s="12">
        <f>SUM(C43:D43)</f>
        <v>1063916.76</v>
      </c>
      <c r="F43" s="12">
        <v>732889.76</v>
      </c>
      <c r="G43" s="12">
        <v>163938.81</v>
      </c>
      <c r="H43" s="12">
        <v>487983.95</v>
      </c>
      <c r="I43" s="12">
        <v>331027</v>
      </c>
      <c r="J43" s="12">
        <v>130526</v>
      </c>
      <c r="K43" s="12">
        <v>200501</v>
      </c>
    </row>
    <row r="44" spans="1:11" s="10" customFormat="1" ht="22.5" customHeight="1">
      <c r="A44" s="19"/>
      <c r="B44" s="14" t="s">
        <v>22</v>
      </c>
      <c r="C44" s="15">
        <v>0</v>
      </c>
      <c r="D44" s="15">
        <v>4600</v>
      </c>
      <c r="E44" s="15">
        <f>SUM(C44:D44)</f>
        <v>4600</v>
      </c>
      <c r="F44" s="15">
        <v>4600</v>
      </c>
      <c r="G44" s="15"/>
      <c r="H44" s="16"/>
      <c r="I44" s="16"/>
      <c r="J44" s="16"/>
      <c r="K44" s="16"/>
    </row>
    <row r="45" spans="1:11" s="10" customFormat="1" ht="19.5" customHeight="1">
      <c r="A45" s="19"/>
      <c r="B45" s="14" t="s">
        <v>38</v>
      </c>
      <c r="C45" s="15">
        <v>38875</v>
      </c>
      <c r="D45" s="15">
        <v>15000</v>
      </c>
      <c r="E45" s="15">
        <f>SUM(C45:D45)</f>
        <v>53875</v>
      </c>
      <c r="F45" s="15">
        <v>15000</v>
      </c>
      <c r="G45" s="15"/>
      <c r="H45" s="16"/>
      <c r="I45" s="16"/>
      <c r="J45" s="16"/>
      <c r="K45" s="16"/>
    </row>
    <row r="46" spans="1:11" s="10" customFormat="1" ht="17.25" customHeight="1">
      <c r="A46" s="19"/>
      <c r="B46" s="14" t="s">
        <v>39</v>
      </c>
      <c r="C46" s="15">
        <v>466244.35</v>
      </c>
      <c r="D46" s="15">
        <v>5434.9</v>
      </c>
      <c r="E46" s="15">
        <f>SUM(C46:D49)</f>
        <v>487983.94999999995</v>
      </c>
      <c r="F46" s="15">
        <v>5434.9</v>
      </c>
      <c r="G46" s="15"/>
      <c r="H46" s="15">
        <v>5434.9</v>
      </c>
      <c r="I46" s="16"/>
      <c r="J46" s="16"/>
      <c r="K46" s="16"/>
    </row>
    <row r="47" spans="1:11" s="10" customFormat="1" ht="18.75" customHeight="1">
      <c r="A47" s="19"/>
      <c r="B47" s="14"/>
      <c r="C47" s="15"/>
      <c r="D47" s="15">
        <v>5434.9</v>
      </c>
      <c r="E47" s="15"/>
      <c r="F47" s="15">
        <v>5434.9</v>
      </c>
      <c r="G47" s="15"/>
      <c r="H47" s="15">
        <v>5434.9</v>
      </c>
      <c r="I47" s="16"/>
      <c r="J47" s="16"/>
      <c r="K47" s="16"/>
    </row>
    <row r="48" spans="1:11" s="10" customFormat="1" ht="15.75" customHeight="1">
      <c r="A48" s="19"/>
      <c r="B48" s="14"/>
      <c r="C48" s="15"/>
      <c r="D48" s="15">
        <v>5434.9</v>
      </c>
      <c r="E48" s="15"/>
      <c r="F48" s="15">
        <v>5434.9</v>
      </c>
      <c r="G48" s="15"/>
      <c r="H48" s="15">
        <v>5434.9</v>
      </c>
      <c r="I48" s="16"/>
      <c r="J48" s="16"/>
      <c r="K48" s="16"/>
    </row>
    <row r="49" spans="1:11" s="10" customFormat="1" ht="18" customHeight="1">
      <c r="A49" s="19"/>
      <c r="B49" s="14"/>
      <c r="C49" s="15"/>
      <c r="D49" s="15">
        <v>5434.9</v>
      </c>
      <c r="E49" s="15"/>
      <c r="F49" s="15">
        <v>5434.9</v>
      </c>
      <c r="G49" s="15"/>
      <c r="H49" s="15">
        <v>5434.9</v>
      </c>
      <c r="I49" s="16"/>
      <c r="J49" s="16"/>
      <c r="K49" s="16"/>
    </row>
    <row r="50" spans="1:11" s="10" customFormat="1" ht="16.5" customHeight="1">
      <c r="A50" s="19"/>
      <c r="B50" s="14" t="s">
        <v>39</v>
      </c>
      <c r="C50" s="15">
        <v>82278.41</v>
      </c>
      <c r="D50" s="15">
        <v>959.1</v>
      </c>
      <c r="E50" s="15">
        <f>SUM(C50:D53)</f>
        <v>86114.81</v>
      </c>
      <c r="F50" s="15">
        <v>959.1</v>
      </c>
      <c r="G50" s="15">
        <v>959.1</v>
      </c>
      <c r="H50" s="16"/>
      <c r="I50" s="16"/>
      <c r="J50" s="16"/>
      <c r="K50" s="16"/>
    </row>
    <row r="51" spans="1:11" s="10" customFormat="1" ht="17.25" customHeight="1">
      <c r="A51" s="19"/>
      <c r="B51" s="14"/>
      <c r="C51" s="15"/>
      <c r="D51" s="15">
        <v>959.1</v>
      </c>
      <c r="E51" s="15"/>
      <c r="F51" s="15">
        <v>959.1</v>
      </c>
      <c r="G51" s="15">
        <v>959.1</v>
      </c>
      <c r="H51" s="16"/>
      <c r="I51" s="16"/>
      <c r="J51" s="16"/>
      <c r="K51" s="16"/>
    </row>
    <row r="52" spans="1:11" s="10" customFormat="1" ht="17.25" customHeight="1">
      <c r="A52" s="19"/>
      <c r="B52" s="14"/>
      <c r="C52" s="15"/>
      <c r="D52" s="15">
        <v>959.1</v>
      </c>
      <c r="E52" s="15"/>
      <c r="F52" s="15">
        <v>959.1</v>
      </c>
      <c r="G52" s="15">
        <v>959.1</v>
      </c>
      <c r="H52" s="16"/>
      <c r="I52" s="16"/>
      <c r="J52" s="16"/>
      <c r="K52" s="16"/>
    </row>
    <row r="53" spans="1:11" s="10" customFormat="1" ht="15.75" customHeight="1">
      <c r="A53" s="19"/>
      <c r="B53" s="14"/>
      <c r="C53" s="15"/>
      <c r="D53" s="15">
        <v>959.1</v>
      </c>
      <c r="E53" s="15"/>
      <c r="F53" s="15">
        <v>959.1</v>
      </c>
      <c r="G53" s="15">
        <v>959.1</v>
      </c>
      <c r="H53" s="16"/>
      <c r="I53" s="16"/>
      <c r="J53" s="16"/>
      <c r="K53" s="16"/>
    </row>
    <row r="54" spans="1:11" s="10" customFormat="1" ht="21" customHeight="1">
      <c r="A54" s="7">
        <v>852</v>
      </c>
      <c r="B54" s="8" t="s">
        <v>40</v>
      </c>
      <c r="C54" s="20">
        <v>5080601</v>
      </c>
      <c r="D54" s="20">
        <f>SUM(D55:D56)</f>
        <v>49900</v>
      </c>
      <c r="E54" s="20">
        <f>SUM(C54:D54)</f>
        <v>5130501</v>
      </c>
      <c r="F54" s="20">
        <v>5130501</v>
      </c>
      <c r="G54" s="20">
        <v>5079501</v>
      </c>
      <c r="H54" s="20"/>
      <c r="I54" s="20"/>
      <c r="J54" s="20"/>
      <c r="K54" s="20"/>
    </row>
    <row r="55" spans="1:11" s="10" customFormat="1" ht="39" customHeight="1">
      <c r="A55" s="13"/>
      <c r="B55" s="17" t="s">
        <v>41</v>
      </c>
      <c r="C55" s="21">
        <v>4000800</v>
      </c>
      <c r="D55" s="21">
        <v>2500</v>
      </c>
      <c r="E55" s="21">
        <f>SUM(C55:D55)</f>
        <v>4003300</v>
      </c>
      <c r="F55" s="21">
        <v>2500</v>
      </c>
      <c r="G55" s="21">
        <v>2500</v>
      </c>
      <c r="H55" s="21"/>
      <c r="I55" s="21"/>
      <c r="J55" s="21"/>
      <c r="K55" s="21"/>
    </row>
    <row r="56" spans="1:11" s="10" customFormat="1" ht="34.5" customHeight="1">
      <c r="A56" s="13"/>
      <c r="B56" s="22" t="s">
        <v>42</v>
      </c>
      <c r="C56" s="21">
        <v>1028801</v>
      </c>
      <c r="D56" s="23">
        <v>47400</v>
      </c>
      <c r="E56" s="21">
        <f>SUM(C56:D56)</f>
        <v>1076201</v>
      </c>
      <c r="F56" s="23">
        <v>47400</v>
      </c>
      <c r="G56" s="23">
        <v>47400</v>
      </c>
      <c r="H56" s="23"/>
      <c r="I56" s="23"/>
      <c r="J56" s="23"/>
      <c r="K56" s="23"/>
    </row>
    <row r="57" spans="1:11" s="10" customFormat="1" ht="12.75" customHeight="1">
      <c r="A57" s="11" t="s">
        <v>43</v>
      </c>
      <c r="B57" s="7" t="s">
        <v>44</v>
      </c>
      <c r="C57" s="12">
        <v>26500</v>
      </c>
      <c r="D57" s="12">
        <f>SUM(D58:D58)</f>
        <v>3000</v>
      </c>
      <c r="E57" s="12">
        <f>SUM(C57:D57)</f>
        <v>29500</v>
      </c>
      <c r="F57" s="12">
        <v>29500</v>
      </c>
      <c r="G57" s="12"/>
      <c r="H57" s="12"/>
      <c r="I57" s="12"/>
      <c r="J57" s="12"/>
      <c r="K57" s="12"/>
    </row>
    <row r="58" spans="1:11" s="10" customFormat="1" ht="21.75" customHeight="1">
      <c r="A58" s="13"/>
      <c r="B58" s="14" t="s">
        <v>45</v>
      </c>
      <c r="C58" s="15">
        <v>25000</v>
      </c>
      <c r="D58" s="15">
        <v>3000</v>
      </c>
      <c r="E58" s="15">
        <f>SUM(C58:D58)</f>
        <v>28000</v>
      </c>
      <c r="F58" s="15">
        <v>3000</v>
      </c>
      <c r="G58" s="15"/>
      <c r="H58" s="16"/>
      <c r="I58" s="16"/>
      <c r="J58" s="16"/>
      <c r="K58" s="16"/>
    </row>
    <row r="59" spans="1:11" ht="11.25" customHeight="1">
      <c r="A59" s="24" t="s">
        <v>46</v>
      </c>
      <c r="B59" s="24"/>
      <c r="C59" s="25">
        <v>32243419.34</v>
      </c>
      <c r="D59" s="25">
        <v>388971.91</v>
      </c>
      <c r="E59" s="25">
        <f>SUM(C59:D60)</f>
        <v>32463791.25</v>
      </c>
      <c r="F59" s="25">
        <v>30780614.72</v>
      </c>
      <c r="G59" s="25">
        <v>6184526.34</v>
      </c>
      <c r="H59" s="25">
        <v>703366.38</v>
      </c>
      <c r="I59" s="25">
        <v>1683176.53</v>
      </c>
      <c r="J59" s="25">
        <v>218275.53</v>
      </c>
      <c r="K59" s="25">
        <v>200501</v>
      </c>
    </row>
    <row r="60" spans="1:11" ht="9.75" customHeight="1">
      <c r="A60" s="24"/>
      <c r="B60" s="24"/>
      <c r="C60" s="25"/>
      <c r="D60" s="26">
        <v>-168600</v>
      </c>
      <c r="E60" s="25"/>
      <c r="F60" s="25"/>
      <c r="G60" s="25"/>
      <c r="H60" s="25"/>
      <c r="I60" s="25"/>
      <c r="J60" s="25"/>
      <c r="K60" s="25"/>
    </row>
    <row r="61" spans="2:11" ht="11.25" customHeight="1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2:11" ht="11.25" customHeight="1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2:11" ht="11.25" customHeight="1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2:11" ht="11.25" customHeight="1"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ht="11.25" customHeight="1"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2:11" ht="11.25" customHeight="1"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2:11" ht="11.25" customHeight="1"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2:11" ht="11.25" customHeight="1"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2:11" ht="11.25" customHeight="1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2:11" ht="11.25" customHeight="1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2:11" ht="11.25" customHeight="1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5" ht="11.25" customHeight="1">
      <c r="B72" s="27"/>
      <c r="C72" s="27"/>
      <c r="D72" s="27"/>
      <c r="E72" s="27"/>
    </row>
    <row r="73" spans="2:5" ht="11.25" customHeight="1">
      <c r="B73" s="27"/>
      <c r="C73" s="27"/>
      <c r="D73" s="27"/>
      <c r="E73" s="27"/>
    </row>
    <row r="74" spans="2:5" ht="11.25" customHeight="1">
      <c r="B74" s="27"/>
      <c r="C74" s="27"/>
      <c r="D74" s="27"/>
      <c r="E74" s="27"/>
    </row>
    <row r="75" spans="2:5" ht="11.25" customHeight="1">
      <c r="B75" s="27"/>
      <c r="C75" s="27"/>
      <c r="D75" s="27"/>
      <c r="E75" s="27"/>
    </row>
    <row r="76" spans="2:5" ht="11.25" customHeight="1">
      <c r="B76" s="27"/>
      <c r="C76" s="27"/>
      <c r="D76" s="27"/>
      <c r="E76" s="27"/>
    </row>
    <row r="77" spans="2:5" ht="11.25" customHeight="1">
      <c r="B77" s="27"/>
      <c r="C77" s="27"/>
      <c r="D77" s="27"/>
      <c r="E77" s="27"/>
    </row>
    <row r="78" spans="2:5" ht="11.25" customHeight="1">
      <c r="B78" s="27"/>
      <c r="C78" s="27"/>
      <c r="D78" s="27"/>
      <c r="E78" s="27"/>
    </row>
  </sheetData>
  <mergeCells count="68">
    <mergeCell ref="H1:K3"/>
    <mergeCell ref="B8:D8"/>
    <mergeCell ref="C9:E9"/>
    <mergeCell ref="A17:A19"/>
    <mergeCell ref="B17:B19"/>
    <mergeCell ref="C17:E19"/>
    <mergeCell ref="F17:K17"/>
    <mergeCell ref="F18:F19"/>
    <mergeCell ref="G18:H18"/>
    <mergeCell ref="I18:I19"/>
    <mergeCell ref="J18:K18"/>
    <mergeCell ref="C21:E21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A32:A33"/>
    <mergeCell ref="B32:B33"/>
    <mergeCell ref="C32:C33"/>
    <mergeCell ref="E32:E33"/>
    <mergeCell ref="A35:A38"/>
    <mergeCell ref="A40:A42"/>
    <mergeCell ref="A44:A53"/>
    <mergeCell ref="B46:B49"/>
    <mergeCell ref="C46:C49"/>
    <mergeCell ref="E46:E49"/>
    <mergeCell ref="B50:B53"/>
    <mergeCell ref="C50:C53"/>
    <mergeCell ref="E50:E53"/>
    <mergeCell ref="A55:A56"/>
    <mergeCell ref="A59:B60"/>
    <mergeCell ref="C59:C60"/>
    <mergeCell ref="E59:E60"/>
    <mergeCell ref="F59:F60"/>
    <mergeCell ref="G59:G60"/>
    <mergeCell ref="H59:H60"/>
    <mergeCell ref="I59:I60"/>
    <mergeCell ref="J59:J60"/>
    <mergeCell ref="K59:K60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H2" sqref="H2"/>
    </sheetView>
  </sheetViews>
  <sheetFormatPr defaultColWidth="8" defaultRowHeight="11.25" customHeight="1"/>
  <cols>
    <col min="1" max="1" width="6.296875" style="1" customWidth="1"/>
    <col min="2" max="2" width="8.69921875" style="1" customWidth="1"/>
    <col min="3" max="3" width="32" style="1" customWidth="1"/>
    <col min="4" max="6" width="11.69921875" style="1" customWidth="1"/>
    <col min="7" max="7" width="12.296875" style="1" customWidth="1"/>
    <col min="8" max="8" width="11.296875" style="1" customWidth="1"/>
    <col min="9" max="9" width="8.3984375" style="1" customWidth="1"/>
    <col min="10" max="10" width="12.296875" style="1" customWidth="1"/>
    <col min="11" max="11" width="8.3984375" style="1" customWidth="1"/>
    <col min="12" max="12" width="10.69921875" style="1" customWidth="1"/>
    <col min="13" max="255" width="8.3984375" style="1" customWidth="1"/>
    <col min="256" max="16384" width="8.19921875" style="1" customWidth="1"/>
  </cols>
  <sheetData>
    <row r="1" spans="4:8" ht="11.25" customHeight="1">
      <c r="D1" s="3"/>
      <c r="E1" s="3"/>
      <c r="F1" s="3"/>
      <c r="G1" s="3"/>
      <c r="H1" s="28" t="s">
        <v>47</v>
      </c>
    </row>
    <row r="2" spans="4:8" ht="11.25" customHeight="1">
      <c r="D2" s="3"/>
      <c r="E2" s="3"/>
      <c r="F2" s="3"/>
      <c r="G2" s="3"/>
      <c r="H2" s="28" t="s">
        <v>48</v>
      </c>
    </row>
    <row r="3" ht="27.75" customHeight="1">
      <c r="C3" s="29" t="s">
        <v>49</v>
      </c>
    </row>
    <row r="4" spans="1:8" ht="18.75" customHeight="1">
      <c r="A4" s="30"/>
      <c r="B4" s="30"/>
      <c r="C4" s="30"/>
      <c r="D4" s="30" t="s">
        <v>50</v>
      </c>
      <c r="E4" s="30"/>
      <c r="F4" s="30"/>
      <c r="G4" s="30"/>
      <c r="H4" s="30"/>
    </row>
    <row r="5" spans="1:8" ht="16.5" customHeight="1">
      <c r="A5" s="31" t="s">
        <v>2</v>
      </c>
      <c r="B5" s="31" t="s">
        <v>51</v>
      </c>
      <c r="C5" s="31" t="s">
        <v>52</v>
      </c>
      <c r="D5" s="31" t="s">
        <v>4</v>
      </c>
      <c r="E5" s="31"/>
      <c r="F5" s="31"/>
      <c r="G5" s="31" t="s">
        <v>5</v>
      </c>
      <c r="H5" s="31"/>
    </row>
    <row r="6" spans="1:8" ht="10.5" customHeight="1">
      <c r="A6" s="31"/>
      <c r="B6" s="31"/>
      <c r="C6" s="31"/>
      <c r="D6" s="31"/>
      <c r="E6" s="31"/>
      <c r="F6" s="31"/>
      <c r="G6" s="31" t="s">
        <v>6</v>
      </c>
      <c r="H6" s="32" t="s">
        <v>8</v>
      </c>
    </row>
    <row r="7" spans="1:8" ht="17.25" customHeight="1">
      <c r="A7" s="31"/>
      <c r="B7" s="31"/>
      <c r="C7" s="31"/>
      <c r="D7" s="32" t="s">
        <v>11</v>
      </c>
      <c r="E7" s="32" t="s">
        <v>12</v>
      </c>
      <c r="F7" s="32" t="s">
        <v>53</v>
      </c>
      <c r="G7" s="31"/>
      <c r="H7" s="32"/>
    </row>
    <row r="8" spans="1:8" s="10" customFormat="1" ht="12.75" customHeight="1">
      <c r="A8" s="33">
        <v>1</v>
      </c>
      <c r="B8" s="33">
        <v>2</v>
      </c>
      <c r="C8" s="33">
        <v>3</v>
      </c>
      <c r="D8" s="33">
        <v>4</v>
      </c>
      <c r="E8" s="33"/>
      <c r="F8" s="33"/>
      <c r="G8" s="33">
        <v>5</v>
      </c>
      <c r="H8" s="33">
        <v>6</v>
      </c>
    </row>
    <row r="9" spans="1:8" s="10" customFormat="1" ht="12.75" customHeight="1">
      <c r="A9" s="31" t="s">
        <v>54</v>
      </c>
      <c r="B9" s="31" t="s">
        <v>15</v>
      </c>
      <c r="C9" s="31"/>
      <c r="D9" s="34">
        <v>4836012.59</v>
      </c>
      <c r="E9" s="34">
        <f>SUM(E10:E11)</f>
        <v>10200</v>
      </c>
      <c r="F9" s="34">
        <f>SUM(D9:E9)</f>
        <v>4846212.59</v>
      </c>
      <c r="G9" s="34">
        <v>389196.4</v>
      </c>
      <c r="H9" s="34">
        <v>4457016.19</v>
      </c>
    </row>
    <row r="10" spans="1:8" s="10" customFormat="1" ht="12.75" customHeight="1">
      <c r="A10" s="33"/>
      <c r="B10" s="35" t="s">
        <v>55</v>
      </c>
      <c r="C10" s="35" t="s">
        <v>56</v>
      </c>
      <c r="D10" s="36">
        <v>4475016.19</v>
      </c>
      <c r="E10" s="36">
        <v>7200</v>
      </c>
      <c r="F10" s="36">
        <f>SUM(D10:E11)</f>
        <v>4485216.19</v>
      </c>
      <c r="G10" s="36">
        <v>7200</v>
      </c>
      <c r="H10" s="36"/>
    </row>
    <row r="11" spans="1:8" s="10" customFormat="1" ht="12.75" customHeight="1">
      <c r="A11" s="33"/>
      <c r="B11" s="35"/>
      <c r="C11" s="35"/>
      <c r="D11" s="36"/>
      <c r="E11" s="36">
        <v>3000</v>
      </c>
      <c r="F11" s="36"/>
      <c r="G11" s="36">
        <v>3000</v>
      </c>
      <c r="H11" s="36"/>
    </row>
    <row r="12" spans="1:8" s="10" customFormat="1" ht="12.75" customHeight="1">
      <c r="A12" s="31">
        <v>400</v>
      </c>
      <c r="B12" s="31" t="s">
        <v>57</v>
      </c>
      <c r="C12" s="31"/>
      <c r="D12" s="34">
        <v>38000</v>
      </c>
      <c r="E12" s="34">
        <f>SUM(E13)</f>
        <v>10200</v>
      </c>
      <c r="F12" s="34">
        <f>SUM(D12:E12)</f>
        <v>48200</v>
      </c>
      <c r="G12" s="34">
        <v>48200</v>
      </c>
      <c r="H12" s="34">
        <v>0</v>
      </c>
    </row>
    <row r="13" spans="1:8" s="10" customFormat="1" ht="12.75" customHeight="1">
      <c r="A13" s="33"/>
      <c r="B13" s="35">
        <v>40002</v>
      </c>
      <c r="C13" s="35" t="s">
        <v>58</v>
      </c>
      <c r="D13" s="36">
        <v>38000</v>
      </c>
      <c r="E13" s="36">
        <v>10200</v>
      </c>
      <c r="F13" s="36">
        <f>SUM(D13:E13)</f>
        <v>48200</v>
      </c>
      <c r="G13" s="36">
        <v>10200</v>
      </c>
      <c r="H13" s="36"/>
    </row>
    <row r="14" spans="1:8" s="10" customFormat="1" ht="12.75" customHeight="1">
      <c r="A14" s="31">
        <v>600</v>
      </c>
      <c r="B14" s="31" t="s">
        <v>59</v>
      </c>
      <c r="C14" s="31"/>
      <c r="D14" s="37">
        <v>1832674.04</v>
      </c>
      <c r="E14" s="34">
        <f>SUM(E15:E16)</f>
        <v>209175.91</v>
      </c>
      <c r="F14" s="34">
        <f>SUM(D14:E14)</f>
        <v>2041849.95</v>
      </c>
      <c r="G14" s="34">
        <v>1630175.91</v>
      </c>
      <c r="H14" s="34">
        <v>411674.04</v>
      </c>
    </row>
    <row r="15" spans="1:8" s="10" customFormat="1" ht="21.75" customHeight="1">
      <c r="A15" s="38"/>
      <c r="B15" s="39">
        <v>60016</v>
      </c>
      <c r="C15" s="39" t="s">
        <v>60</v>
      </c>
      <c r="D15" s="40">
        <v>1662781.32</v>
      </c>
      <c r="E15" s="41">
        <v>21300</v>
      </c>
      <c r="F15" s="41">
        <f>E16+E15+D15</f>
        <v>1871957.23</v>
      </c>
      <c r="G15" s="41">
        <v>21300</v>
      </c>
      <c r="H15" s="41"/>
    </row>
    <row r="16" spans="1:8" s="10" customFormat="1" ht="12.75" customHeight="1">
      <c r="A16" s="38"/>
      <c r="B16" s="39"/>
      <c r="C16" s="39"/>
      <c r="D16" s="40"/>
      <c r="E16" s="36">
        <v>187875.91</v>
      </c>
      <c r="F16" s="41"/>
      <c r="G16" s="36">
        <v>187875.91</v>
      </c>
      <c r="H16" s="36"/>
    </row>
    <row r="17" spans="1:8" s="10" customFormat="1" ht="26.25" customHeight="1">
      <c r="A17" s="31">
        <v>700</v>
      </c>
      <c r="B17" s="31" t="s">
        <v>61</v>
      </c>
      <c r="C17" s="31"/>
      <c r="D17" s="34">
        <v>847003.35</v>
      </c>
      <c r="E17" s="34">
        <f>SUM(E18:E21)</f>
        <v>-80200</v>
      </c>
      <c r="F17" s="34">
        <f>SUM(D17:E17)</f>
        <v>766803.35</v>
      </c>
      <c r="G17" s="34">
        <v>390800</v>
      </c>
      <c r="H17" s="34">
        <v>376003.35</v>
      </c>
    </row>
    <row r="18" spans="1:8" s="10" customFormat="1" ht="20.25" customHeight="1">
      <c r="A18" s="33"/>
      <c r="B18" s="35">
        <v>70005</v>
      </c>
      <c r="C18" s="42" t="s">
        <v>62</v>
      </c>
      <c r="D18" s="36">
        <v>847003.35</v>
      </c>
      <c r="E18" s="36">
        <v>9800</v>
      </c>
      <c r="F18" s="36">
        <f>SUM(D18:E21)</f>
        <v>766803.35</v>
      </c>
      <c r="G18" s="36">
        <v>9800</v>
      </c>
      <c r="H18" s="36"/>
    </row>
    <row r="19" spans="1:8" s="10" customFormat="1" ht="17.25" customHeight="1">
      <c r="A19" s="33"/>
      <c r="B19" s="35"/>
      <c r="C19" s="42"/>
      <c r="D19" s="36"/>
      <c r="E19" s="36">
        <v>5000</v>
      </c>
      <c r="F19" s="36"/>
      <c r="G19" s="36">
        <v>5000</v>
      </c>
      <c r="H19" s="36"/>
    </row>
    <row r="20" spans="1:8" s="10" customFormat="1" ht="17.25" customHeight="1">
      <c r="A20" s="33"/>
      <c r="B20" s="35"/>
      <c r="C20" s="42"/>
      <c r="D20" s="36"/>
      <c r="E20" s="36">
        <v>20000</v>
      </c>
      <c r="F20" s="36"/>
      <c r="G20" s="36">
        <v>20000</v>
      </c>
      <c r="H20" s="36"/>
    </row>
    <row r="21" spans="1:8" s="10" customFormat="1" ht="17.25" customHeight="1">
      <c r="A21" s="33"/>
      <c r="B21" s="35"/>
      <c r="C21" s="42"/>
      <c r="D21" s="36"/>
      <c r="E21" s="36">
        <v>-115000</v>
      </c>
      <c r="F21" s="36"/>
      <c r="G21" s="36"/>
      <c r="H21" s="36">
        <v>-115000</v>
      </c>
    </row>
    <row r="22" spans="1:8" s="10" customFormat="1" ht="17.25" customHeight="1">
      <c r="A22" s="31">
        <v>750</v>
      </c>
      <c r="B22" s="31" t="s">
        <v>21</v>
      </c>
      <c r="C22" s="31"/>
      <c r="D22" s="34">
        <v>3327955.66</v>
      </c>
      <c r="E22" s="34">
        <f>SUM(E23+E24+E25+E26+E27+E28)</f>
        <v>-78900</v>
      </c>
      <c r="F22" s="34">
        <v>3249055.66</v>
      </c>
      <c r="G22" s="34">
        <v>3228092.04</v>
      </c>
      <c r="H22" s="34">
        <v>20963.62</v>
      </c>
    </row>
    <row r="23" spans="1:8" s="10" customFormat="1" ht="25.5" customHeight="1">
      <c r="A23" s="33"/>
      <c r="B23" s="39">
        <v>75023</v>
      </c>
      <c r="C23" s="39" t="s">
        <v>63</v>
      </c>
      <c r="D23" s="41">
        <v>2948949.59</v>
      </c>
      <c r="E23" s="41">
        <v>6798.45</v>
      </c>
      <c r="F23" s="41">
        <f>E23+E24+E25+E26+D23</f>
        <v>2944848.04</v>
      </c>
      <c r="G23" s="41">
        <v>6798.45</v>
      </c>
      <c r="H23" s="41"/>
    </row>
    <row r="24" spans="1:8" s="10" customFormat="1" ht="23.25" customHeight="1">
      <c r="A24" s="33"/>
      <c r="B24" s="39"/>
      <c r="C24" s="39"/>
      <c r="D24" s="41"/>
      <c r="E24" s="41">
        <v>-28000</v>
      </c>
      <c r="F24" s="41"/>
      <c r="G24" s="41">
        <v>-28000</v>
      </c>
      <c r="H24" s="41"/>
    </row>
    <row r="25" spans="1:8" s="10" customFormat="1" ht="22.5" customHeight="1">
      <c r="A25" s="33"/>
      <c r="B25" s="39"/>
      <c r="C25" s="39"/>
      <c r="D25" s="41"/>
      <c r="E25" s="41">
        <v>14100</v>
      </c>
      <c r="F25" s="41"/>
      <c r="G25" s="41">
        <v>14100</v>
      </c>
      <c r="H25" s="41"/>
    </row>
    <row r="26" spans="1:8" s="10" customFormat="1" ht="18.75" customHeight="1">
      <c r="A26" s="33"/>
      <c r="B26" s="39"/>
      <c r="C26" s="39"/>
      <c r="D26" s="41"/>
      <c r="E26" s="41">
        <v>3000</v>
      </c>
      <c r="F26" s="41"/>
      <c r="G26" s="41">
        <v>3000</v>
      </c>
      <c r="H26" s="41"/>
    </row>
    <row r="27" spans="1:8" s="10" customFormat="1" ht="18.75" customHeight="1">
      <c r="A27" s="33"/>
      <c r="B27" s="39">
        <v>75075</v>
      </c>
      <c r="C27" s="39" t="s">
        <v>64</v>
      </c>
      <c r="D27" s="41">
        <v>10000</v>
      </c>
      <c r="E27" s="41">
        <v>2000</v>
      </c>
      <c r="F27" s="41">
        <f>SUM(D27:E27)</f>
        <v>12000</v>
      </c>
      <c r="G27" s="41">
        <v>2000</v>
      </c>
      <c r="H27" s="41"/>
    </row>
    <row r="28" spans="1:8" s="10" customFormat="1" ht="18.75" customHeight="1">
      <c r="A28" s="33"/>
      <c r="B28" s="39">
        <v>75095</v>
      </c>
      <c r="C28" s="39" t="s">
        <v>65</v>
      </c>
      <c r="D28" s="41">
        <v>87762.07</v>
      </c>
      <c r="E28" s="41">
        <v>-76798.45</v>
      </c>
      <c r="F28" s="41">
        <f>SUM(D28:E28)</f>
        <v>10963.62000000001</v>
      </c>
      <c r="G28" s="41"/>
      <c r="H28" s="41">
        <v>-76798.45</v>
      </c>
    </row>
    <row r="29" spans="1:8" s="10" customFormat="1" ht="13.5" customHeight="1">
      <c r="A29" s="31">
        <v>754</v>
      </c>
      <c r="B29" s="31" t="s">
        <v>23</v>
      </c>
      <c r="C29" s="31"/>
      <c r="D29" s="34">
        <v>494260</v>
      </c>
      <c r="E29" s="34">
        <f>SUM(E34+E33+E32+E31+E30)</f>
        <v>10900</v>
      </c>
      <c r="F29" s="34">
        <f>SUM(D29:E29)</f>
        <v>505160</v>
      </c>
      <c r="G29" s="34">
        <v>275160</v>
      </c>
      <c r="H29" s="34">
        <v>230000</v>
      </c>
    </row>
    <row r="30" spans="1:8" s="10" customFormat="1" ht="17.25" customHeight="1">
      <c r="A30" s="43"/>
      <c r="B30" s="39">
        <v>75412</v>
      </c>
      <c r="C30" s="39" t="s">
        <v>66</v>
      </c>
      <c r="D30" s="41">
        <v>489800</v>
      </c>
      <c r="E30" s="41">
        <v>-200</v>
      </c>
      <c r="F30" s="41">
        <f>SUM(D30:E32)</f>
        <v>499800</v>
      </c>
      <c r="G30" s="41">
        <v>-200</v>
      </c>
      <c r="H30" s="41"/>
    </row>
    <row r="31" spans="1:8" s="10" customFormat="1" ht="17.25" customHeight="1">
      <c r="A31" s="43"/>
      <c r="B31" s="39"/>
      <c r="C31" s="39"/>
      <c r="D31" s="41"/>
      <c r="E31" s="41">
        <v>200</v>
      </c>
      <c r="F31" s="41"/>
      <c r="G31" s="41">
        <v>200</v>
      </c>
      <c r="H31" s="41"/>
    </row>
    <row r="32" spans="1:8" s="10" customFormat="1" ht="17.25" customHeight="1">
      <c r="A32" s="43"/>
      <c r="B32" s="39"/>
      <c r="C32" s="39"/>
      <c r="D32" s="41"/>
      <c r="E32" s="41">
        <v>10000</v>
      </c>
      <c r="F32" s="41"/>
      <c r="G32" s="41">
        <v>10000</v>
      </c>
      <c r="H32" s="41"/>
    </row>
    <row r="33" spans="1:8" s="10" customFormat="1" ht="17.25" customHeight="1">
      <c r="A33" s="43"/>
      <c r="B33" s="39">
        <v>75414</v>
      </c>
      <c r="C33" s="39" t="s">
        <v>67</v>
      </c>
      <c r="D33" s="41">
        <v>4460</v>
      </c>
      <c r="E33" s="41">
        <v>-800</v>
      </c>
      <c r="F33" s="41">
        <f>SUM(D33:E34)</f>
        <v>5360</v>
      </c>
      <c r="G33" s="41">
        <v>-800</v>
      </c>
      <c r="H33" s="41"/>
    </row>
    <row r="34" spans="1:8" s="10" customFormat="1" ht="17.25" customHeight="1">
      <c r="A34" s="43"/>
      <c r="B34" s="39"/>
      <c r="C34" s="39"/>
      <c r="D34" s="41"/>
      <c r="E34" s="41">
        <v>1700</v>
      </c>
      <c r="F34" s="41"/>
      <c r="G34" s="41">
        <v>1700</v>
      </c>
      <c r="H34" s="41"/>
    </row>
    <row r="35" spans="1:8" s="10" customFormat="1" ht="17.25" customHeight="1">
      <c r="A35" s="31">
        <v>801</v>
      </c>
      <c r="B35" s="31" t="s">
        <v>37</v>
      </c>
      <c r="C35" s="31"/>
      <c r="D35" s="34">
        <v>13223729.91</v>
      </c>
      <c r="E35" s="34">
        <f>SUM(E36:E54)</f>
        <v>-23704</v>
      </c>
      <c r="F35" s="34">
        <f>SUM(D35:E35)</f>
        <v>13200025.91</v>
      </c>
      <c r="G35" s="34">
        <v>12884707.57</v>
      </c>
      <c r="H35" s="34">
        <v>315318.34</v>
      </c>
    </row>
    <row r="36" spans="1:8" s="10" customFormat="1" ht="17.25" customHeight="1">
      <c r="A36" s="43"/>
      <c r="B36" s="39">
        <v>80101</v>
      </c>
      <c r="C36" s="39" t="s">
        <v>68</v>
      </c>
      <c r="D36" s="41">
        <v>8324145.15</v>
      </c>
      <c r="E36" s="41">
        <v>720</v>
      </c>
      <c r="F36" s="41">
        <f>SUM(D36:E38)</f>
        <v>8274865.15</v>
      </c>
      <c r="G36" s="41">
        <v>720</v>
      </c>
      <c r="H36" s="41"/>
    </row>
    <row r="37" spans="1:8" s="10" customFormat="1" ht="17.25" customHeight="1">
      <c r="A37" s="43"/>
      <c r="B37" s="39"/>
      <c r="C37" s="39"/>
      <c r="D37" s="41"/>
      <c r="E37" s="41">
        <v>50000</v>
      </c>
      <c r="F37" s="41"/>
      <c r="G37" s="41">
        <v>50000</v>
      </c>
      <c r="H37" s="41"/>
    </row>
    <row r="38" spans="1:8" s="10" customFormat="1" ht="17.25" customHeight="1">
      <c r="A38" s="43"/>
      <c r="B38" s="39"/>
      <c r="C38" s="39"/>
      <c r="D38" s="41"/>
      <c r="E38" s="41">
        <v>-100000</v>
      </c>
      <c r="F38" s="41"/>
      <c r="G38" s="41"/>
      <c r="H38" s="41">
        <v>-100000</v>
      </c>
    </row>
    <row r="39" spans="1:8" s="10" customFormat="1" ht="17.25" customHeight="1">
      <c r="A39" s="43"/>
      <c r="B39" s="39">
        <v>80195</v>
      </c>
      <c r="C39" s="39" t="s">
        <v>65</v>
      </c>
      <c r="D39" s="41">
        <v>640958.76</v>
      </c>
      <c r="E39" s="41">
        <v>4760</v>
      </c>
      <c r="F39" s="41">
        <f>SUM(D39:E54)</f>
        <v>666534.76</v>
      </c>
      <c r="G39" s="41">
        <v>4760</v>
      </c>
      <c r="H39" s="41"/>
    </row>
    <row r="40" spans="1:8" s="10" customFormat="1" ht="17.25" customHeight="1">
      <c r="A40" s="43"/>
      <c r="B40" s="39"/>
      <c r="C40" s="39"/>
      <c r="D40" s="41"/>
      <c r="E40" s="41">
        <v>4760</v>
      </c>
      <c r="F40" s="41"/>
      <c r="G40" s="41">
        <v>4760</v>
      </c>
      <c r="H40" s="41"/>
    </row>
    <row r="41" spans="1:8" s="10" customFormat="1" ht="17.25" customHeight="1">
      <c r="A41" s="43"/>
      <c r="B41" s="39"/>
      <c r="C41" s="39"/>
      <c r="D41" s="41"/>
      <c r="E41" s="41">
        <v>4760</v>
      </c>
      <c r="F41" s="41"/>
      <c r="G41" s="41">
        <v>4760</v>
      </c>
      <c r="H41" s="41"/>
    </row>
    <row r="42" spans="1:8" s="10" customFormat="1" ht="17.25" customHeight="1">
      <c r="A42" s="43"/>
      <c r="B42" s="39"/>
      <c r="C42" s="39"/>
      <c r="D42" s="41"/>
      <c r="E42" s="41">
        <v>4760</v>
      </c>
      <c r="F42" s="41"/>
      <c r="G42" s="41">
        <v>4760</v>
      </c>
      <c r="H42" s="41"/>
    </row>
    <row r="43" spans="1:8" s="10" customFormat="1" ht="17.25" customHeight="1">
      <c r="A43" s="43"/>
      <c r="B43" s="39"/>
      <c r="C43" s="39"/>
      <c r="D43" s="41"/>
      <c r="E43" s="41">
        <v>840</v>
      </c>
      <c r="F43" s="41"/>
      <c r="G43" s="41">
        <v>840</v>
      </c>
      <c r="H43" s="41"/>
    </row>
    <row r="44" spans="1:8" s="10" customFormat="1" ht="17.25" customHeight="1">
      <c r="A44" s="43"/>
      <c r="B44" s="39"/>
      <c r="C44" s="39"/>
      <c r="D44" s="41"/>
      <c r="E44" s="41">
        <v>840</v>
      </c>
      <c r="F44" s="41"/>
      <c r="G44" s="41">
        <v>840</v>
      </c>
      <c r="H44" s="41"/>
    </row>
    <row r="45" spans="1:8" s="10" customFormat="1" ht="17.25" customHeight="1">
      <c r="A45" s="43"/>
      <c r="B45" s="39"/>
      <c r="C45" s="39"/>
      <c r="D45" s="41"/>
      <c r="E45" s="41">
        <v>840</v>
      </c>
      <c r="F45" s="41"/>
      <c r="G45" s="41">
        <v>840</v>
      </c>
      <c r="H45" s="41"/>
    </row>
    <row r="46" spans="1:8" s="10" customFormat="1" ht="17.25" customHeight="1">
      <c r="A46" s="43"/>
      <c r="B46" s="39"/>
      <c r="C46" s="39"/>
      <c r="D46" s="41"/>
      <c r="E46" s="41">
        <v>840</v>
      </c>
      <c r="F46" s="41"/>
      <c r="G46" s="41">
        <v>840</v>
      </c>
      <c r="H46" s="41"/>
    </row>
    <row r="47" spans="1:8" s="10" customFormat="1" ht="17.25" customHeight="1">
      <c r="A47" s="43"/>
      <c r="B47" s="39"/>
      <c r="C47" s="39"/>
      <c r="D47" s="41"/>
      <c r="E47" s="41">
        <v>674.9</v>
      </c>
      <c r="F47" s="41"/>
      <c r="G47" s="41">
        <v>674.9</v>
      </c>
      <c r="H47" s="41"/>
    </row>
    <row r="48" spans="1:8" s="10" customFormat="1" ht="17.25" customHeight="1">
      <c r="A48" s="43"/>
      <c r="B48" s="39"/>
      <c r="C48" s="39"/>
      <c r="D48" s="41"/>
      <c r="E48" s="41">
        <v>674.9</v>
      </c>
      <c r="F48" s="41"/>
      <c r="G48" s="41">
        <v>674.9</v>
      </c>
      <c r="H48" s="41"/>
    </row>
    <row r="49" spans="1:8" s="10" customFormat="1" ht="17.25" customHeight="1">
      <c r="A49" s="43"/>
      <c r="B49" s="39"/>
      <c r="C49" s="39"/>
      <c r="D49" s="41"/>
      <c r="E49" s="41">
        <v>674.9</v>
      </c>
      <c r="F49" s="41"/>
      <c r="G49" s="41">
        <v>674.9</v>
      </c>
      <c r="H49" s="41"/>
    </row>
    <row r="50" spans="1:8" s="10" customFormat="1" ht="17.25" customHeight="1">
      <c r="A50" s="43"/>
      <c r="B50" s="39"/>
      <c r="C50" s="39"/>
      <c r="D50" s="41"/>
      <c r="E50" s="41">
        <v>674.9</v>
      </c>
      <c r="F50" s="41"/>
      <c r="G50" s="41">
        <v>674.9</v>
      </c>
      <c r="H50" s="41"/>
    </row>
    <row r="51" spans="1:8" s="10" customFormat="1" ht="17.25" customHeight="1">
      <c r="A51" s="43"/>
      <c r="B51" s="39"/>
      <c r="C51" s="39"/>
      <c r="D51" s="41"/>
      <c r="E51" s="41">
        <v>119.1</v>
      </c>
      <c r="F51" s="41"/>
      <c r="G51" s="41">
        <v>119.1</v>
      </c>
      <c r="H51" s="41"/>
    </row>
    <row r="52" spans="1:8" s="10" customFormat="1" ht="17.25" customHeight="1">
      <c r="A52" s="43"/>
      <c r="B52" s="39"/>
      <c r="C52" s="39"/>
      <c r="D52" s="41"/>
      <c r="E52" s="41">
        <v>119.1</v>
      </c>
      <c r="F52" s="41"/>
      <c r="G52" s="41">
        <v>119.1</v>
      </c>
      <c r="H52" s="41"/>
    </row>
    <row r="53" spans="1:8" s="10" customFormat="1" ht="17.25" customHeight="1">
      <c r="A53" s="43"/>
      <c r="B53" s="39"/>
      <c r="C53" s="39"/>
      <c r="D53" s="41"/>
      <c r="E53" s="41">
        <v>119.1</v>
      </c>
      <c r="F53" s="41"/>
      <c r="G53" s="41">
        <v>119.1</v>
      </c>
      <c r="H53" s="41"/>
    </row>
    <row r="54" spans="1:8" s="10" customFormat="1" ht="17.25" customHeight="1">
      <c r="A54" s="43"/>
      <c r="B54" s="39"/>
      <c r="C54" s="39"/>
      <c r="D54" s="41"/>
      <c r="E54" s="41">
        <v>119.1</v>
      </c>
      <c r="F54" s="41"/>
      <c r="G54" s="41">
        <v>119.1</v>
      </c>
      <c r="H54" s="41"/>
    </row>
    <row r="55" spans="1:8" s="10" customFormat="1" ht="18.75" customHeight="1">
      <c r="A55" s="31">
        <v>851</v>
      </c>
      <c r="B55" s="31" t="s">
        <v>69</v>
      </c>
      <c r="C55" s="31"/>
      <c r="D55" s="34">
        <v>219000</v>
      </c>
      <c r="E55" s="34">
        <f>SUM(E56)</f>
        <v>20000</v>
      </c>
      <c r="F55" s="34">
        <f>SUM(D55:E55)</f>
        <v>239000</v>
      </c>
      <c r="G55" s="34">
        <v>239000</v>
      </c>
      <c r="H55" s="34">
        <v>0</v>
      </c>
    </row>
    <row r="56" spans="1:8" ht="13.5" customHeight="1">
      <c r="A56" s="43"/>
      <c r="B56" s="39">
        <v>85195</v>
      </c>
      <c r="C56" s="39" t="s">
        <v>65</v>
      </c>
      <c r="D56" s="41">
        <v>40000</v>
      </c>
      <c r="E56" s="41">
        <v>20000</v>
      </c>
      <c r="F56" s="41">
        <f>SUM(D56:E56)</f>
        <v>60000</v>
      </c>
      <c r="G56" s="41">
        <v>20000</v>
      </c>
      <c r="H56" s="41"/>
    </row>
    <row r="57" spans="1:8" ht="11.25" customHeight="1">
      <c r="A57" s="31">
        <v>852</v>
      </c>
      <c r="B57" s="31" t="s">
        <v>40</v>
      </c>
      <c r="C57" s="31"/>
      <c r="D57" s="34">
        <v>6192973</v>
      </c>
      <c r="E57" s="34">
        <f>SUM(E58:E62)</f>
        <v>119900</v>
      </c>
      <c r="F57" s="34">
        <f>SUM(D57:E57)</f>
        <v>6312873</v>
      </c>
      <c r="G57" s="34">
        <v>6312873</v>
      </c>
      <c r="H57" s="34">
        <v>0</v>
      </c>
    </row>
    <row r="58" spans="1:8" ht="11.25" customHeight="1">
      <c r="A58" s="43"/>
      <c r="B58" s="39">
        <v>85202</v>
      </c>
      <c r="C58" s="39" t="s">
        <v>70</v>
      </c>
      <c r="D58" s="41">
        <v>400000</v>
      </c>
      <c r="E58" s="41">
        <v>45000</v>
      </c>
      <c r="F58" s="41">
        <f>E58+D58</f>
        <v>445000</v>
      </c>
      <c r="G58" s="41">
        <v>45000</v>
      </c>
      <c r="H58" s="41"/>
    </row>
    <row r="59" spans="1:8" ht="39.75" customHeight="1">
      <c r="A59" s="43"/>
      <c r="B59" s="39">
        <v>85213</v>
      </c>
      <c r="C59" s="44" t="s">
        <v>71</v>
      </c>
      <c r="D59" s="41">
        <v>28900</v>
      </c>
      <c r="E59" s="41">
        <v>2500</v>
      </c>
      <c r="F59" s="41">
        <f>E59+D59</f>
        <v>31400</v>
      </c>
      <c r="G59" s="41">
        <v>2500</v>
      </c>
      <c r="H59" s="41"/>
    </row>
    <row r="60" spans="1:8" ht="27" customHeight="1">
      <c r="A60" s="43"/>
      <c r="B60" s="39">
        <v>85214</v>
      </c>
      <c r="C60" s="44" t="s">
        <v>72</v>
      </c>
      <c r="D60" s="41">
        <v>273789</v>
      </c>
      <c r="E60" s="41">
        <v>20000</v>
      </c>
      <c r="F60" s="41">
        <f>E60+D60</f>
        <v>293789</v>
      </c>
      <c r="G60" s="41">
        <v>20000</v>
      </c>
      <c r="H60" s="41"/>
    </row>
    <row r="61" spans="1:8" ht="18" customHeight="1">
      <c r="A61" s="43"/>
      <c r="B61" s="39">
        <v>85216</v>
      </c>
      <c r="C61" s="44" t="s">
        <v>73</v>
      </c>
      <c r="D61" s="41">
        <v>244750</v>
      </c>
      <c r="E61" s="41">
        <v>47400</v>
      </c>
      <c r="F61" s="41">
        <f>SUM(D61:E61)</f>
        <v>292150</v>
      </c>
      <c r="G61" s="41">
        <v>47400</v>
      </c>
      <c r="H61" s="41"/>
    </row>
    <row r="62" spans="1:8" ht="15" customHeight="1">
      <c r="A62" s="43"/>
      <c r="B62" s="39">
        <v>85295</v>
      </c>
      <c r="C62" s="44" t="s">
        <v>65</v>
      </c>
      <c r="D62" s="41">
        <v>537800</v>
      </c>
      <c r="E62" s="41">
        <v>5000</v>
      </c>
      <c r="F62" s="41">
        <f>E62+D62</f>
        <v>542800</v>
      </c>
      <c r="G62" s="41">
        <v>5000</v>
      </c>
      <c r="H62" s="41"/>
    </row>
    <row r="63" spans="1:8" ht="11.25" customHeight="1">
      <c r="A63" s="31">
        <v>900</v>
      </c>
      <c r="B63" s="31" t="s">
        <v>44</v>
      </c>
      <c r="C63" s="31"/>
      <c r="D63" s="34">
        <v>1372684</v>
      </c>
      <c r="E63" s="34">
        <f>SUM(E64:E67)</f>
        <v>22800</v>
      </c>
      <c r="F63" s="34">
        <f>SUM(D63:E63)</f>
        <v>1395484</v>
      </c>
      <c r="G63" s="34">
        <v>1395484</v>
      </c>
      <c r="H63" s="34">
        <v>0</v>
      </c>
    </row>
    <row r="64" spans="1:8" ht="25.5" customHeight="1">
      <c r="A64" s="38"/>
      <c r="B64" s="39">
        <v>90019</v>
      </c>
      <c r="C64" s="44" t="s">
        <v>74</v>
      </c>
      <c r="D64" s="41">
        <v>25000</v>
      </c>
      <c r="E64" s="41">
        <v>3000</v>
      </c>
      <c r="F64" s="41">
        <f>SUM(D64:E64)</f>
        <v>28000</v>
      </c>
      <c r="G64" s="41">
        <v>3000</v>
      </c>
      <c r="H64" s="41"/>
    </row>
    <row r="65" spans="1:8" ht="11.25" customHeight="1">
      <c r="A65" s="38"/>
      <c r="B65" s="39">
        <v>90095</v>
      </c>
      <c r="C65" s="39" t="s">
        <v>65</v>
      </c>
      <c r="D65" s="41">
        <v>228400</v>
      </c>
      <c r="E65" s="41">
        <v>14800</v>
      </c>
      <c r="F65" s="41">
        <f>E67+E66+E65+D65</f>
        <v>248200</v>
      </c>
      <c r="G65" s="41">
        <v>14800</v>
      </c>
      <c r="H65" s="41"/>
    </row>
    <row r="66" spans="1:8" ht="11.25" customHeight="1">
      <c r="A66" s="38"/>
      <c r="B66" s="39"/>
      <c r="C66" s="39"/>
      <c r="D66" s="41"/>
      <c r="E66" s="41">
        <v>4000</v>
      </c>
      <c r="F66" s="41"/>
      <c r="G66" s="41">
        <v>4000</v>
      </c>
      <c r="H66" s="41"/>
    </row>
    <row r="67" spans="1:8" ht="11.25" customHeight="1">
      <c r="A67" s="38"/>
      <c r="B67" s="39"/>
      <c r="C67" s="39"/>
      <c r="D67" s="41"/>
      <c r="E67" s="41">
        <v>1000</v>
      </c>
      <c r="F67" s="41"/>
      <c r="G67" s="41">
        <v>1000</v>
      </c>
      <c r="H67" s="41"/>
    </row>
    <row r="68" spans="1:14" ht="14.25" customHeight="1">
      <c r="A68" s="45" t="s">
        <v>75</v>
      </c>
      <c r="B68" s="45"/>
      <c r="C68" s="45"/>
      <c r="D68" s="46">
        <v>34297419.34</v>
      </c>
      <c r="E68" s="46">
        <v>541170.36</v>
      </c>
      <c r="F68" s="46">
        <f>SUM(D68:E69)</f>
        <v>34517791.25</v>
      </c>
      <c r="G68" s="46">
        <v>28701580.61</v>
      </c>
      <c r="H68" s="46">
        <v>5816210.64</v>
      </c>
      <c r="I68"/>
      <c r="J68"/>
      <c r="K68"/>
      <c r="L68"/>
      <c r="M68"/>
      <c r="N68"/>
    </row>
    <row r="69" spans="1:14" ht="14.25" customHeight="1">
      <c r="A69" s="45"/>
      <c r="B69" s="45"/>
      <c r="C69" s="45"/>
      <c r="D69" s="46"/>
      <c r="E69" s="46">
        <v>-320798.45</v>
      </c>
      <c r="F69" s="46"/>
      <c r="G69" s="46"/>
      <c r="H69" s="46"/>
      <c r="I69"/>
      <c r="J69"/>
      <c r="K69"/>
      <c r="L69"/>
      <c r="M69"/>
      <c r="N69"/>
    </row>
    <row r="70" ht="14.25" customHeight="1"/>
  </sheetData>
  <mergeCells count="66">
    <mergeCell ref="D4:H4"/>
    <mergeCell ref="A5:A6"/>
    <mergeCell ref="B5:B6"/>
    <mergeCell ref="C5:C6"/>
    <mergeCell ref="D5:F6"/>
    <mergeCell ref="G5:H5"/>
    <mergeCell ref="D8:F8"/>
    <mergeCell ref="B9:C9"/>
    <mergeCell ref="A10:A11"/>
    <mergeCell ref="B10:B11"/>
    <mergeCell ref="C10:C11"/>
    <mergeCell ref="D10:D11"/>
    <mergeCell ref="F10:F11"/>
    <mergeCell ref="B12:C12"/>
    <mergeCell ref="B14:C14"/>
    <mergeCell ref="A15:A16"/>
    <mergeCell ref="B15:B16"/>
    <mergeCell ref="C15:C16"/>
    <mergeCell ref="D15:D16"/>
    <mergeCell ref="F15:F16"/>
    <mergeCell ref="B17:C17"/>
    <mergeCell ref="A18:A21"/>
    <mergeCell ref="B18:B21"/>
    <mergeCell ref="C18:C21"/>
    <mergeCell ref="D18:D21"/>
    <mergeCell ref="F18:F21"/>
    <mergeCell ref="B22:C22"/>
    <mergeCell ref="A23:A28"/>
    <mergeCell ref="B23:B26"/>
    <mergeCell ref="C23:C26"/>
    <mergeCell ref="D23:D26"/>
    <mergeCell ref="F23:F26"/>
    <mergeCell ref="B29:C29"/>
    <mergeCell ref="A30:A34"/>
    <mergeCell ref="B30:B32"/>
    <mergeCell ref="C30:C32"/>
    <mergeCell ref="D30:D32"/>
    <mergeCell ref="F30:F32"/>
    <mergeCell ref="B33:B34"/>
    <mergeCell ref="C33:C34"/>
    <mergeCell ref="D33:D34"/>
    <mergeCell ref="F33:F34"/>
    <mergeCell ref="B35:C35"/>
    <mergeCell ref="A36:A54"/>
    <mergeCell ref="B36:B38"/>
    <mergeCell ref="C36:C38"/>
    <mergeCell ref="D36:D38"/>
    <mergeCell ref="F36:F38"/>
    <mergeCell ref="B39:B54"/>
    <mergeCell ref="C39:C54"/>
    <mergeCell ref="D39:D54"/>
    <mergeCell ref="F39:F54"/>
    <mergeCell ref="B55:C55"/>
    <mergeCell ref="B57:C57"/>
    <mergeCell ref="A58:A62"/>
    <mergeCell ref="B63:C63"/>
    <mergeCell ref="A64:A67"/>
    <mergeCell ref="B65:B67"/>
    <mergeCell ref="C65:C67"/>
    <mergeCell ref="D65:D67"/>
    <mergeCell ref="F65:F67"/>
    <mergeCell ref="A68:C69"/>
    <mergeCell ref="D68:D69"/>
    <mergeCell ref="F68:F69"/>
    <mergeCell ref="G68:G69"/>
    <mergeCell ref="H68:H69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K1" sqref="K1"/>
    </sheetView>
  </sheetViews>
  <sheetFormatPr defaultColWidth="8" defaultRowHeight="10.5" customHeight="1"/>
  <cols>
    <col min="1" max="1" width="4.09765625" style="47" customWidth="1"/>
    <col min="2" max="2" width="5" style="47" customWidth="1"/>
    <col min="3" max="3" width="16.796875" style="47" customWidth="1"/>
    <col min="4" max="4" width="9.09765625" style="47" customWidth="1"/>
    <col min="5" max="5" width="7.8984375" style="47" customWidth="1"/>
    <col min="6" max="6" width="9.5" style="47" customWidth="1"/>
    <col min="7" max="7" width="8.296875" style="47" customWidth="1"/>
    <col min="8" max="8" width="9.3984375" style="47" customWidth="1"/>
    <col min="9" max="9" width="7.8984375" style="47" customWidth="1"/>
    <col min="10" max="10" width="7.09765625" style="47" customWidth="1"/>
    <col min="11" max="11" width="7.5" style="48" customWidth="1"/>
    <col min="12" max="12" width="7.59765625" style="48" customWidth="1"/>
    <col min="13" max="13" width="6.5" style="48" customWidth="1"/>
    <col min="14" max="14" width="6.59765625" style="48" customWidth="1"/>
    <col min="15" max="15" width="4.296875" style="48" customWidth="1"/>
    <col min="16" max="16" width="16.3984375" style="48" customWidth="1"/>
    <col min="17" max="255" width="8.3984375" style="48" customWidth="1"/>
    <col min="256" max="16384" width="8.296875" style="49" customWidth="1"/>
  </cols>
  <sheetData>
    <row r="1" spans="1:14" ht="10.5" customHeight="1">
      <c r="A1" s="50"/>
      <c r="B1" s="50"/>
      <c r="C1" s="50"/>
      <c r="D1" s="50"/>
      <c r="E1" s="50"/>
      <c r="F1" s="50"/>
      <c r="G1" s="51"/>
      <c r="H1" s="52"/>
      <c r="I1" s="53"/>
      <c r="J1" s="54"/>
      <c r="K1" s="55" t="s">
        <v>76</v>
      </c>
      <c r="L1" s="55"/>
      <c r="M1" s="55"/>
      <c r="N1" s="55"/>
    </row>
    <row r="2" spans="1:14" ht="17.25" customHeight="1">
      <c r="A2" s="50"/>
      <c r="B2" s="50"/>
      <c r="C2" s="50" t="s">
        <v>77</v>
      </c>
      <c r="D2" s="50"/>
      <c r="E2" s="50"/>
      <c r="F2" s="50"/>
      <c r="G2" s="53"/>
      <c r="H2" s="52"/>
      <c r="I2" s="53"/>
      <c r="J2" s="54"/>
      <c r="K2" s="55"/>
      <c r="L2" s="55"/>
      <c r="M2" s="55"/>
      <c r="N2" s="55"/>
    </row>
    <row r="3" spans="1:8" ht="10.5" customHeight="1">
      <c r="A3" s="56"/>
      <c r="B3" s="56"/>
      <c r="C3" s="56"/>
      <c r="D3" s="57"/>
      <c r="E3" s="58" t="s">
        <v>78</v>
      </c>
      <c r="F3" s="57"/>
      <c r="G3" s="56"/>
      <c r="H3" s="56"/>
    </row>
    <row r="4" spans="1:14" ht="10.5" customHeight="1">
      <c r="A4" s="59" t="s">
        <v>2</v>
      </c>
      <c r="B4" s="59" t="s">
        <v>51</v>
      </c>
      <c r="C4" s="59" t="s">
        <v>79</v>
      </c>
      <c r="D4" s="59" t="s">
        <v>4</v>
      </c>
      <c r="E4" s="59"/>
      <c r="F4" s="59"/>
      <c r="G4" s="60" t="s">
        <v>80</v>
      </c>
      <c r="H4" s="59" t="s">
        <v>7</v>
      </c>
      <c r="I4" s="59"/>
      <c r="J4" s="61" t="s">
        <v>81</v>
      </c>
      <c r="K4" s="61" t="s">
        <v>82</v>
      </c>
      <c r="L4" s="61" t="s">
        <v>83</v>
      </c>
      <c r="M4" s="61" t="s">
        <v>84</v>
      </c>
      <c r="N4" s="61" t="s">
        <v>85</v>
      </c>
    </row>
    <row r="5" spans="1:14" ht="45" customHeight="1">
      <c r="A5" s="59"/>
      <c r="B5" s="59"/>
      <c r="C5" s="59"/>
      <c r="D5" s="59"/>
      <c r="E5" s="59"/>
      <c r="F5" s="59"/>
      <c r="G5" s="60"/>
      <c r="H5" s="60" t="s">
        <v>86</v>
      </c>
      <c r="I5" s="61" t="s">
        <v>87</v>
      </c>
      <c r="J5" s="61"/>
      <c r="K5" s="61"/>
      <c r="L5" s="61"/>
      <c r="M5" s="61"/>
      <c r="N5" s="61"/>
    </row>
    <row r="6" spans="1:14" ht="21.75" customHeight="1">
      <c r="A6" s="60"/>
      <c r="B6" s="60"/>
      <c r="C6" s="60"/>
      <c r="D6" s="60" t="s">
        <v>11</v>
      </c>
      <c r="E6" s="60" t="s">
        <v>12</v>
      </c>
      <c r="F6" s="60" t="s">
        <v>13</v>
      </c>
      <c r="G6" s="60"/>
      <c r="H6" s="60"/>
      <c r="I6" s="60"/>
      <c r="J6" s="60"/>
      <c r="K6" s="60"/>
      <c r="L6" s="60"/>
      <c r="M6" s="60"/>
      <c r="N6" s="60"/>
    </row>
    <row r="7" spans="1:14" ht="15.75" customHeight="1">
      <c r="A7" s="62">
        <v>1</v>
      </c>
      <c r="B7" s="62">
        <v>2</v>
      </c>
      <c r="C7" s="62">
        <v>3</v>
      </c>
      <c r="D7" s="62">
        <v>4</v>
      </c>
      <c r="E7" s="62"/>
      <c r="F7" s="62"/>
      <c r="G7" s="62">
        <v>5</v>
      </c>
      <c r="H7" s="62">
        <v>6</v>
      </c>
      <c r="I7" s="62">
        <v>7</v>
      </c>
      <c r="J7" s="62">
        <v>8</v>
      </c>
      <c r="K7" s="62">
        <v>9</v>
      </c>
      <c r="L7" s="62">
        <v>10</v>
      </c>
      <c r="M7" s="62">
        <v>11</v>
      </c>
      <c r="N7" s="62">
        <v>12</v>
      </c>
    </row>
    <row r="8" spans="1:14" ht="15.75" customHeight="1">
      <c r="A8" s="63" t="s">
        <v>14</v>
      </c>
      <c r="B8" s="45" t="s">
        <v>15</v>
      </c>
      <c r="C8" s="45"/>
      <c r="D8" s="46">
        <v>378996.4</v>
      </c>
      <c r="E8" s="46">
        <f>SUM(E9:E10)</f>
        <v>10200</v>
      </c>
      <c r="F8" s="46">
        <f>SUM(D8:E8)</f>
        <v>389196.4</v>
      </c>
      <c r="G8" s="46">
        <v>372896.4</v>
      </c>
      <c r="H8" s="46">
        <v>3526.5</v>
      </c>
      <c r="I8" s="46">
        <v>369369.9</v>
      </c>
      <c r="J8" s="46">
        <v>16300</v>
      </c>
      <c r="K8" s="46"/>
      <c r="L8" s="46"/>
      <c r="M8" s="46"/>
      <c r="N8" s="46"/>
    </row>
    <row r="9" spans="1:14" ht="15.75" customHeight="1">
      <c r="A9" s="62"/>
      <c r="B9" s="64" t="s">
        <v>88</v>
      </c>
      <c r="C9" s="62" t="s">
        <v>56</v>
      </c>
      <c r="D9" s="65">
        <v>18000</v>
      </c>
      <c r="E9" s="65">
        <v>7200</v>
      </c>
      <c r="F9" s="65">
        <v>28200</v>
      </c>
      <c r="G9" s="65">
        <v>7200</v>
      </c>
      <c r="H9" s="65"/>
      <c r="I9" s="65">
        <v>7200</v>
      </c>
      <c r="J9" s="65"/>
      <c r="K9" s="65"/>
      <c r="L9" s="65"/>
      <c r="M9" s="65"/>
      <c r="N9" s="65"/>
    </row>
    <row r="10" spans="1:14" ht="15.75" customHeight="1">
      <c r="A10" s="62"/>
      <c r="B10" s="64"/>
      <c r="C10" s="62"/>
      <c r="D10" s="65"/>
      <c r="E10" s="65">
        <v>3000</v>
      </c>
      <c r="F10" s="65"/>
      <c r="G10" s="65">
        <v>3000</v>
      </c>
      <c r="H10" s="65"/>
      <c r="I10" s="65">
        <v>3000</v>
      </c>
      <c r="J10" s="65"/>
      <c r="K10" s="65"/>
      <c r="L10" s="65"/>
      <c r="M10" s="65"/>
      <c r="N10" s="65"/>
    </row>
    <row r="11" spans="1:14" ht="24.75" customHeight="1">
      <c r="A11" s="45">
        <v>400</v>
      </c>
      <c r="B11" s="45" t="s">
        <v>57</v>
      </c>
      <c r="C11" s="45"/>
      <c r="D11" s="46">
        <v>38000</v>
      </c>
      <c r="E11" s="46">
        <f>SUM(E12:E12)</f>
        <v>10200</v>
      </c>
      <c r="F11" s="46">
        <f>SUM(D11:E11)</f>
        <v>48200</v>
      </c>
      <c r="G11" s="46">
        <v>48200</v>
      </c>
      <c r="H11" s="46">
        <v>10200</v>
      </c>
      <c r="I11" s="46">
        <v>38000</v>
      </c>
      <c r="J11" s="46"/>
      <c r="K11" s="46"/>
      <c r="L11" s="46"/>
      <c r="M11" s="46"/>
      <c r="N11" s="46"/>
    </row>
    <row r="12" spans="1:14" ht="15.75" customHeight="1">
      <c r="A12" s="62"/>
      <c r="B12" s="62">
        <v>40002</v>
      </c>
      <c r="C12" s="62" t="s">
        <v>58</v>
      </c>
      <c r="D12" s="65">
        <v>38000</v>
      </c>
      <c r="E12" s="65">
        <v>10200</v>
      </c>
      <c r="F12" s="65">
        <f>SUM(D12:E12)</f>
        <v>48200</v>
      </c>
      <c r="G12" s="65">
        <v>10200</v>
      </c>
      <c r="H12" s="65">
        <v>10200</v>
      </c>
      <c r="I12" s="65"/>
      <c r="J12" s="65"/>
      <c r="K12" s="65"/>
      <c r="L12" s="65"/>
      <c r="M12" s="65"/>
      <c r="N12" s="65"/>
    </row>
    <row r="13" spans="1:14" ht="15.75" customHeight="1">
      <c r="A13" s="45">
        <v>600</v>
      </c>
      <c r="B13" s="45" t="s">
        <v>59</v>
      </c>
      <c r="C13" s="45"/>
      <c r="D13" s="46">
        <v>1421000</v>
      </c>
      <c r="E13" s="46">
        <f>SUM(E14:E15)</f>
        <v>209175.91</v>
      </c>
      <c r="F13" s="46">
        <f>SUM(D13:E13)</f>
        <v>1630175.91</v>
      </c>
      <c r="G13" s="46">
        <v>1630175.91</v>
      </c>
      <c r="H13" s="46">
        <v>21300</v>
      </c>
      <c r="I13" s="46">
        <v>1608875.91</v>
      </c>
      <c r="J13" s="46"/>
      <c r="K13" s="46"/>
      <c r="L13" s="46"/>
      <c r="M13" s="46"/>
      <c r="N13" s="46"/>
    </row>
    <row r="14" spans="1:14" ht="15.75" customHeight="1">
      <c r="A14" s="62"/>
      <c r="B14" s="62">
        <v>60016</v>
      </c>
      <c r="C14" s="62" t="s">
        <v>60</v>
      </c>
      <c r="D14" s="65">
        <v>1251107.28</v>
      </c>
      <c r="E14" s="65">
        <v>21300</v>
      </c>
      <c r="F14" s="65">
        <v>1460283.19</v>
      </c>
      <c r="G14" s="65">
        <v>21300</v>
      </c>
      <c r="H14" s="65">
        <v>21300</v>
      </c>
      <c r="I14" s="65"/>
      <c r="J14" s="65"/>
      <c r="K14" s="65"/>
      <c r="L14" s="65"/>
      <c r="M14" s="65"/>
      <c r="N14" s="65"/>
    </row>
    <row r="15" spans="1:14" ht="15.75" customHeight="1">
      <c r="A15" s="62"/>
      <c r="B15" s="62"/>
      <c r="C15" s="62"/>
      <c r="D15" s="65"/>
      <c r="E15" s="65">
        <v>187875.91</v>
      </c>
      <c r="F15" s="65"/>
      <c r="G15" s="65">
        <v>187875.91</v>
      </c>
      <c r="H15" s="65"/>
      <c r="I15" s="65">
        <v>187875.91</v>
      </c>
      <c r="J15" s="65"/>
      <c r="K15" s="65"/>
      <c r="L15" s="65"/>
      <c r="M15" s="65"/>
      <c r="N15" s="65"/>
    </row>
    <row r="16" spans="1:14" ht="15.75" customHeight="1">
      <c r="A16" s="45">
        <v>700</v>
      </c>
      <c r="B16" s="45" t="s">
        <v>61</v>
      </c>
      <c r="C16" s="45"/>
      <c r="D16" s="46">
        <v>356000</v>
      </c>
      <c r="E16" s="46">
        <f>SUM(E17:E19)</f>
        <v>34800</v>
      </c>
      <c r="F16" s="46">
        <f>SUM(D16:E16)</f>
        <v>390800</v>
      </c>
      <c r="G16" s="46">
        <v>390800</v>
      </c>
      <c r="H16" s="46"/>
      <c r="I16" s="46">
        <v>390800</v>
      </c>
      <c r="J16" s="46"/>
      <c r="K16" s="46"/>
      <c r="L16" s="46"/>
      <c r="M16" s="46"/>
      <c r="N16" s="46"/>
    </row>
    <row r="17" spans="1:14" ht="18.75" customHeight="1">
      <c r="A17" s="62"/>
      <c r="B17" s="62">
        <v>70005</v>
      </c>
      <c r="C17" s="62" t="s">
        <v>62</v>
      </c>
      <c r="D17" s="65">
        <v>356000</v>
      </c>
      <c r="E17" s="65">
        <v>9800</v>
      </c>
      <c r="F17" s="65">
        <f>SUM(D17:E19)</f>
        <v>390800</v>
      </c>
      <c r="G17" s="65">
        <v>9800</v>
      </c>
      <c r="H17" s="65"/>
      <c r="I17" s="65">
        <v>9800</v>
      </c>
      <c r="J17" s="65"/>
      <c r="K17" s="65"/>
      <c r="L17" s="65"/>
      <c r="M17" s="65"/>
      <c r="N17" s="65"/>
    </row>
    <row r="18" spans="1:14" ht="19.5" customHeight="1">
      <c r="A18" s="62"/>
      <c r="B18" s="62"/>
      <c r="C18" s="62"/>
      <c r="D18" s="65"/>
      <c r="E18" s="65">
        <v>5000</v>
      </c>
      <c r="F18" s="65"/>
      <c r="G18" s="65">
        <v>5000</v>
      </c>
      <c r="H18" s="65"/>
      <c r="I18" s="65">
        <v>5000</v>
      </c>
      <c r="J18" s="65"/>
      <c r="K18" s="65"/>
      <c r="L18" s="65"/>
      <c r="M18" s="65"/>
      <c r="N18" s="65"/>
    </row>
    <row r="19" spans="1:14" ht="18.75" customHeight="1">
      <c r="A19" s="62"/>
      <c r="B19" s="62"/>
      <c r="C19" s="62"/>
      <c r="D19" s="65"/>
      <c r="E19" s="65">
        <v>20000</v>
      </c>
      <c r="F19" s="65"/>
      <c r="G19" s="65">
        <v>20000</v>
      </c>
      <c r="H19" s="65"/>
      <c r="I19" s="65">
        <v>20000</v>
      </c>
      <c r="J19" s="65"/>
      <c r="K19" s="65"/>
      <c r="L19" s="65"/>
      <c r="M19" s="65"/>
      <c r="N19" s="65"/>
    </row>
    <row r="20" spans="1:14" ht="15.75" customHeight="1">
      <c r="A20" s="45">
        <v>750</v>
      </c>
      <c r="B20" s="45" t="s">
        <v>21</v>
      </c>
      <c r="C20" s="45"/>
      <c r="D20" s="46">
        <v>3230193.59</v>
      </c>
      <c r="E20" s="46">
        <f>SUM(E21:E25)</f>
        <v>-2101.55</v>
      </c>
      <c r="F20" s="46">
        <f>SUM(D20:E20)</f>
        <v>3228092.04</v>
      </c>
      <c r="G20" s="46">
        <v>3046293.59</v>
      </c>
      <c r="H20" s="46">
        <v>2350099.59</v>
      </c>
      <c r="I20" s="46">
        <v>696194</v>
      </c>
      <c r="J20" s="46"/>
      <c r="K20" s="46">
        <v>181798.45</v>
      </c>
      <c r="L20" s="46"/>
      <c r="M20" s="46"/>
      <c r="N20" s="46"/>
    </row>
    <row r="21" spans="1:14" ht="20.25" customHeight="1">
      <c r="A21" s="62"/>
      <c r="B21" s="62">
        <v>75023</v>
      </c>
      <c r="C21" s="62" t="s">
        <v>63</v>
      </c>
      <c r="D21" s="65">
        <v>2938949.59</v>
      </c>
      <c r="E21" s="65">
        <v>6798.45</v>
      </c>
      <c r="F21" s="65">
        <f>SUM(D21:E24)</f>
        <v>2934848.04</v>
      </c>
      <c r="G21" s="65"/>
      <c r="H21" s="65"/>
      <c r="I21" s="65"/>
      <c r="J21" s="65"/>
      <c r="K21" s="65">
        <v>6798.45</v>
      </c>
      <c r="L21" s="65"/>
      <c r="M21" s="65"/>
      <c r="N21" s="65"/>
    </row>
    <row r="22" spans="1:14" ht="22.5" customHeight="1">
      <c r="A22" s="62"/>
      <c r="B22" s="62"/>
      <c r="C22" s="62"/>
      <c r="D22" s="65"/>
      <c r="E22" s="65">
        <v>-28000</v>
      </c>
      <c r="F22" s="65"/>
      <c r="G22" s="65">
        <v>-28000</v>
      </c>
      <c r="H22" s="65">
        <v>-28000</v>
      </c>
      <c r="I22" s="65"/>
      <c r="J22" s="65"/>
      <c r="K22" s="65"/>
      <c r="L22" s="65"/>
      <c r="M22" s="65"/>
      <c r="N22" s="65"/>
    </row>
    <row r="23" spans="1:14" ht="24" customHeight="1">
      <c r="A23" s="62"/>
      <c r="B23" s="62"/>
      <c r="C23" s="62"/>
      <c r="D23" s="65"/>
      <c r="E23" s="65">
        <v>14100</v>
      </c>
      <c r="F23" s="65"/>
      <c r="G23" s="65">
        <v>14100</v>
      </c>
      <c r="H23" s="65"/>
      <c r="I23" s="65">
        <v>14100</v>
      </c>
      <c r="J23" s="65"/>
      <c r="K23" s="65"/>
      <c r="L23" s="65"/>
      <c r="M23" s="65"/>
      <c r="N23" s="65"/>
    </row>
    <row r="24" spans="1:14" ht="24" customHeight="1">
      <c r="A24" s="62"/>
      <c r="B24" s="62"/>
      <c r="C24" s="62"/>
      <c r="D24" s="65"/>
      <c r="E24" s="65">
        <v>3000</v>
      </c>
      <c r="F24" s="65"/>
      <c r="G24" s="65">
        <v>3000</v>
      </c>
      <c r="H24" s="65"/>
      <c r="I24" s="65">
        <v>3000</v>
      </c>
      <c r="J24" s="65"/>
      <c r="K24" s="65"/>
      <c r="L24" s="65"/>
      <c r="M24" s="65"/>
      <c r="N24" s="65"/>
    </row>
    <row r="25" spans="1:14" ht="21" customHeight="1">
      <c r="A25" s="62"/>
      <c r="B25" s="62">
        <v>75075</v>
      </c>
      <c r="C25" s="62" t="s">
        <v>64</v>
      </c>
      <c r="D25" s="65">
        <v>10000</v>
      </c>
      <c r="E25" s="65">
        <v>2000</v>
      </c>
      <c r="F25" s="65">
        <f>SUM(D25:E25)</f>
        <v>12000</v>
      </c>
      <c r="G25" s="65">
        <v>2000</v>
      </c>
      <c r="H25" s="65"/>
      <c r="I25" s="65">
        <v>2000</v>
      </c>
      <c r="J25" s="65"/>
      <c r="K25" s="65"/>
      <c r="L25" s="65"/>
      <c r="M25" s="65"/>
      <c r="N25" s="65"/>
    </row>
    <row r="26" spans="1:14" ht="24.75" customHeight="1">
      <c r="A26" s="45">
        <v>754</v>
      </c>
      <c r="B26" s="45" t="s">
        <v>23</v>
      </c>
      <c r="C26" s="45"/>
      <c r="D26" s="46">
        <v>264260</v>
      </c>
      <c r="E26" s="46">
        <v>10900</v>
      </c>
      <c r="F26" s="46">
        <f>SUM(D26:E26)</f>
        <v>275160</v>
      </c>
      <c r="G26" s="46">
        <v>247760</v>
      </c>
      <c r="H26" s="46">
        <v>44160</v>
      </c>
      <c r="I26" s="46">
        <v>203600</v>
      </c>
      <c r="J26" s="46"/>
      <c r="K26" s="46">
        <v>19800</v>
      </c>
      <c r="L26" s="46">
        <v>7600</v>
      </c>
      <c r="M26" s="46"/>
      <c r="N26" s="46"/>
    </row>
    <row r="27" spans="1:14" ht="17.25" customHeight="1">
      <c r="A27" s="62"/>
      <c r="B27" s="62">
        <v>75412</v>
      </c>
      <c r="C27" s="62" t="s">
        <v>66</v>
      </c>
      <c r="D27" s="65">
        <v>259800</v>
      </c>
      <c r="E27" s="65">
        <v>-200</v>
      </c>
      <c r="F27" s="65">
        <f>SUM(D27:E29)</f>
        <v>269800</v>
      </c>
      <c r="G27" s="65"/>
      <c r="H27" s="65"/>
      <c r="I27" s="65"/>
      <c r="J27" s="65"/>
      <c r="K27" s="65">
        <v>-200</v>
      </c>
      <c r="L27" s="65"/>
      <c r="M27" s="65"/>
      <c r="N27" s="65"/>
    </row>
    <row r="28" spans="1:14" ht="18" customHeight="1">
      <c r="A28" s="62"/>
      <c r="B28" s="62"/>
      <c r="C28" s="62"/>
      <c r="D28" s="65"/>
      <c r="E28" s="65">
        <v>200</v>
      </c>
      <c r="F28" s="65"/>
      <c r="G28" s="65">
        <v>200</v>
      </c>
      <c r="H28" s="65"/>
      <c r="I28" s="65">
        <v>200</v>
      </c>
      <c r="J28" s="65"/>
      <c r="K28" s="65"/>
      <c r="L28" s="65"/>
      <c r="M28" s="65"/>
      <c r="N28" s="65"/>
    </row>
    <row r="29" spans="1:14" ht="17.25" customHeight="1">
      <c r="A29" s="62"/>
      <c r="B29" s="62"/>
      <c r="C29" s="62"/>
      <c r="D29" s="65"/>
      <c r="E29" s="65">
        <v>10000</v>
      </c>
      <c r="F29" s="65"/>
      <c r="G29" s="65">
        <v>10000</v>
      </c>
      <c r="H29" s="65"/>
      <c r="I29" s="65">
        <v>10000</v>
      </c>
      <c r="J29" s="65"/>
      <c r="K29" s="65"/>
      <c r="L29" s="65"/>
      <c r="M29" s="65"/>
      <c r="N29" s="65"/>
    </row>
    <row r="30" spans="1:14" ht="15.75" customHeight="1">
      <c r="A30" s="62"/>
      <c r="B30" s="62">
        <v>75414</v>
      </c>
      <c r="C30" s="62" t="s">
        <v>67</v>
      </c>
      <c r="D30" s="65">
        <v>4460</v>
      </c>
      <c r="E30" s="65">
        <v>-800</v>
      </c>
      <c r="F30" s="65">
        <f>SUM(D30:E31)</f>
        <v>5360</v>
      </c>
      <c r="G30" s="65">
        <v>-800</v>
      </c>
      <c r="H30" s="65"/>
      <c r="I30" s="65">
        <v>-800</v>
      </c>
      <c r="J30" s="65"/>
      <c r="K30" s="65"/>
      <c r="L30" s="65"/>
      <c r="M30" s="65"/>
      <c r="N30" s="65"/>
    </row>
    <row r="31" spans="1:14" ht="19.5" customHeight="1">
      <c r="A31" s="62"/>
      <c r="B31" s="62"/>
      <c r="C31" s="62"/>
      <c r="D31" s="65"/>
      <c r="E31" s="65">
        <v>1700</v>
      </c>
      <c r="F31" s="65"/>
      <c r="G31" s="65">
        <v>1700</v>
      </c>
      <c r="H31" s="65"/>
      <c r="I31" s="65">
        <v>1700</v>
      </c>
      <c r="J31" s="65"/>
      <c r="K31" s="65"/>
      <c r="L31" s="65"/>
      <c r="M31" s="65"/>
      <c r="N31" s="65"/>
    </row>
    <row r="32" spans="1:14" ht="24.75" customHeight="1">
      <c r="A32" s="45">
        <v>801</v>
      </c>
      <c r="B32" s="45" t="s">
        <v>37</v>
      </c>
      <c r="C32" s="45"/>
      <c r="D32" s="46">
        <v>12808411.57</v>
      </c>
      <c r="E32" s="46">
        <f>SUM(E33:E50)</f>
        <v>76296</v>
      </c>
      <c r="F32" s="46">
        <f>SUM(D32:E32)</f>
        <v>12884707.57</v>
      </c>
      <c r="G32" s="46">
        <v>11738128.81</v>
      </c>
      <c r="H32" s="46">
        <v>9073380</v>
      </c>
      <c r="I32" s="46">
        <v>2664748.81</v>
      </c>
      <c r="J32" s="46"/>
      <c r="K32" s="46">
        <v>566000</v>
      </c>
      <c r="L32" s="46">
        <v>580578.76</v>
      </c>
      <c r="M32" s="46"/>
      <c r="N32" s="46"/>
    </row>
    <row r="33" spans="1:14" ht="17.25" customHeight="1">
      <c r="A33" s="66"/>
      <c r="B33" s="66">
        <v>80101</v>
      </c>
      <c r="C33" s="66" t="s">
        <v>68</v>
      </c>
      <c r="D33" s="65">
        <v>7908826.81</v>
      </c>
      <c r="E33" s="65">
        <v>720</v>
      </c>
      <c r="F33" s="65">
        <v>7959546.81</v>
      </c>
      <c r="G33" s="65">
        <v>720</v>
      </c>
      <c r="H33" s="65">
        <v>720</v>
      </c>
      <c r="I33" s="65"/>
      <c r="J33" s="65"/>
      <c r="K33" s="65"/>
      <c r="L33" s="65"/>
      <c r="M33" s="65"/>
      <c r="N33" s="65"/>
    </row>
    <row r="34" spans="1:14" ht="18" customHeight="1">
      <c r="A34" s="66"/>
      <c r="B34" s="66"/>
      <c r="C34" s="66"/>
      <c r="D34" s="65"/>
      <c r="E34" s="65">
        <v>50000</v>
      </c>
      <c r="F34" s="65"/>
      <c r="G34" s="65">
        <v>50000</v>
      </c>
      <c r="H34" s="65"/>
      <c r="I34" s="65">
        <v>50000</v>
      </c>
      <c r="J34" s="65"/>
      <c r="K34" s="65"/>
      <c r="L34" s="65"/>
      <c r="M34" s="65"/>
      <c r="N34" s="65"/>
    </row>
    <row r="35" spans="1:14" ht="18" customHeight="1">
      <c r="A35" s="66"/>
      <c r="B35" s="66">
        <v>80195</v>
      </c>
      <c r="C35" s="66" t="s">
        <v>65</v>
      </c>
      <c r="D35" s="65">
        <v>640958.76</v>
      </c>
      <c r="E35" s="65">
        <v>4760</v>
      </c>
      <c r="F35" s="65">
        <f>SUM(D35:E50)</f>
        <v>666534.76</v>
      </c>
      <c r="G35" s="65"/>
      <c r="H35" s="65"/>
      <c r="I35" s="65"/>
      <c r="J35" s="65"/>
      <c r="K35" s="65"/>
      <c r="L35" s="65">
        <v>4760</v>
      </c>
      <c r="M35" s="65"/>
      <c r="N35" s="65"/>
    </row>
    <row r="36" spans="1:14" ht="18" customHeight="1">
      <c r="A36" s="66"/>
      <c r="B36" s="66"/>
      <c r="C36" s="66"/>
      <c r="D36" s="65"/>
      <c r="E36" s="65">
        <v>4760</v>
      </c>
      <c r="F36" s="65"/>
      <c r="G36" s="65"/>
      <c r="H36" s="65"/>
      <c r="I36" s="65"/>
      <c r="J36" s="65"/>
      <c r="K36" s="65"/>
      <c r="L36" s="65">
        <v>4760</v>
      </c>
      <c r="M36" s="65"/>
      <c r="N36" s="65"/>
    </row>
    <row r="37" spans="1:14" ht="18" customHeight="1">
      <c r="A37" s="66"/>
      <c r="B37" s="66"/>
      <c r="C37" s="66"/>
      <c r="D37" s="65"/>
      <c r="E37" s="65">
        <v>4760</v>
      </c>
      <c r="F37" s="65"/>
      <c r="G37" s="65"/>
      <c r="H37" s="65"/>
      <c r="I37" s="65"/>
      <c r="J37" s="65"/>
      <c r="K37" s="65"/>
      <c r="L37" s="65">
        <v>4760</v>
      </c>
      <c r="M37" s="65"/>
      <c r="N37" s="65"/>
    </row>
    <row r="38" spans="1:14" ht="18" customHeight="1">
      <c r="A38" s="66"/>
      <c r="B38" s="66"/>
      <c r="C38" s="66"/>
      <c r="D38" s="65"/>
      <c r="E38" s="65">
        <v>4760</v>
      </c>
      <c r="F38" s="65"/>
      <c r="G38" s="65"/>
      <c r="H38" s="65"/>
      <c r="I38" s="65"/>
      <c r="J38" s="65"/>
      <c r="K38" s="65"/>
      <c r="L38" s="65">
        <v>4760</v>
      </c>
      <c r="M38" s="65"/>
      <c r="N38" s="65"/>
    </row>
    <row r="39" spans="1:14" ht="18" customHeight="1">
      <c r="A39" s="66"/>
      <c r="B39" s="66"/>
      <c r="C39" s="66"/>
      <c r="D39" s="65"/>
      <c r="E39" s="65">
        <v>840</v>
      </c>
      <c r="F39" s="65"/>
      <c r="G39" s="65"/>
      <c r="H39" s="65"/>
      <c r="I39" s="65"/>
      <c r="J39" s="65"/>
      <c r="K39" s="65"/>
      <c r="L39" s="65">
        <v>840</v>
      </c>
      <c r="M39" s="65"/>
      <c r="N39" s="65"/>
    </row>
    <row r="40" spans="1:14" ht="18" customHeight="1">
      <c r="A40" s="66"/>
      <c r="B40" s="66"/>
      <c r="C40" s="66"/>
      <c r="D40" s="65"/>
      <c r="E40" s="65">
        <v>840</v>
      </c>
      <c r="F40" s="65"/>
      <c r="G40" s="65"/>
      <c r="H40" s="65"/>
      <c r="I40" s="65"/>
      <c r="J40" s="65"/>
      <c r="K40" s="65"/>
      <c r="L40" s="65">
        <v>840</v>
      </c>
      <c r="M40" s="65"/>
      <c r="N40" s="65"/>
    </row>
    <row r="41" spans="1:14" ht="18" customHeight="1">
      <c r="A41" s="66"/>
      <c r="B41" s="66"/>
      <c r="C41" s="66"/>
      <c r="D41" s="65"/>
      <c r="E41" s="65">
        <v>840</v>
      </c>
      <c r="F41" s="65"/>
      <c r="G41" s="65"/>
      <c r="H41" s="65"/>
      <c r="I41" s="65"/>
      <c r="J41" s="65"/>
      <c r="K41" s="65"/>
      <c r="L41" s="65">
        <v>840</v>
      </c>
      <c r="M41" s="65"/>
      <c r="N41" s="65"/>
    </row>
    <row r="42" spans="1:14" ht="18" customHeight="1">
      <c r="A42" s="66"/>
      <c r="B42" s="66"/>
      <c r="C42" s="66"/>
      <c r="D42" s="65"/>
      <c r="E42" s="65">
        <v>840</v>
      </c>
      <c r="F42" s="65"/>
      <c r="G42" s="65"/>
      <c r="H42" s="65"/>
      <c r="I42" s="65"/>
      <c r="J42" s="65"/>
      <c r="K42" s="65"/>
      <c r="L42" s="65">
        <v>840</v>
      </c>
      <c r="M42" s="65"/>
      <c r="N42" s="65"/>
    </row>
    <row r="43" spans="1:14" ht="18" customHeight="1">
      <c r="A43" s="66"/>
      <c r="B43" s="66"/>
      <c r="C43" s="66"/>
      <c r="D43" s="65"/>
      <c r="E43" s="65">
        <v>674.9</v>
      </c>
      <c r="F43" s="65"/>
      <c r="G43" s="65"/>
      <c r="H43" s="65"/>
      <c r="I43" s="65"/>
      <c r="J43" s="65"/>
      <c r="K43" s="65"/>
      <c r="L43" s="65">
        <v>674.9</v>
      </c>
      <c r="M43" s="65"/>
      <c r="N43" s="65"/>
    </row>
    <row r="44" spans="1:14" ht="18" customHeight="1">
      <c r="A44" s="66"/>
      <c r="B44" s="66"/>
      <c r="C44" s="66"/>
      <c r="D44" s="65"/>
      <c r="E44" s="65">
        <v>674.9</v>
      </c>
      <c r="F44" s="65"/>
      <c r="G44" s="65"/>
      <c r="H44" s="65"/>
      <c r="I44" s="65"/>
      <c r="J44" s="65"/>
      <c r="K44" s="65"/>
      <c r="L44" s="65">
        <v>674.9</v>
      </c>
      <c r="M44" s="65"/>
      <c r="N44" s="65"/>
    </row>
    <row r="45" spans="1:14" ht="18" customHeight="1">
      <c r="A45" s="66"/>
      <c r="B45" s="66"/>
      <c r="C45" s="66"/>
      <c r="D45" s="65"/>
      <c r="E45" s="65">
        <v>674.9</v>
      </c>
      <c r="F45" s="65"/>
      <c r="G45" s="65"/>
      <c r="H45" s="65"/>
      <c r="I45" s="65"/>
      <c r="J45" s="65"/>
      <c r="K45" s="65"/>
      <c r="L45" s="65">
        <v>674.9</v>
      </c>
      <c r="M45" s="65"/>
      <c r="N45" s="65"/>
    </row>
    <row r="46" spans="1:14" ht="18" customHeight="1">
      <c r="A46" s="66"/>
      <c r="B46" s="66"/>
      <c r="C46" s="66"/>
      <c r="D46" s="65"/>
      <c r="E46" s="65">
        <v>674.9</v>
      </c>
      <c r="F46" s="65"/>
      <c r="G46" s="65"/>
      <c r="H46" s="65"/>
      <c r="I46" s="65"/>
      <c r="J46" s="65"/>
      <c r="K46" s="65"/>
      <c r="L46" s="65">
        <v>674.9</v>
      </c>
      <c r="M46" s="65"/>
      <c r="N46" s="65"/>
    </row>
    <row r="47" spans="1:14" ht="18" customHeight="1">
      <c r="A47" s="66"/>
      <c r="B47" s="66"/>
      <c r="C47" s="66"/>
      <c r="D47" s="65"/>
      <c r="E47" s="65">
        <v>119.1</v>
      </c>
      <c r="F47" s="65"/>
      <c r="G47" s="65"/>
      <c r="H47" s="65"/>
      <c r="I47" s="65"/>
      <c r="J47" s="65"/>
      <c r="K47" s="65"/>
      <c r="L47" s="65">
        <v>119.1</v>
      </c>
      <c r="M47" s="65"/>
      <c r="N47" s="65"/>
    </row>
    <row r="48" spans="1:14" ht="18" customHeight="1">
      <c r="A48" s="66"/>
      <c r="B48" s="66"/>
      <c r="C48" s="66"/>
      <c r="D48" s="65"/>
      <c r="E48" s="65">
        <v>119.1</v>
      </c>
      <c r="F48" s="65"/>
      <c r="G48" s="65"/>
      <c r="H48" s="65"/>
      <c r="I48" s="65"/>
      <c r="J48" s="65"/>
      <c r="K48" s="65"/>
      <c r="L48" s="65">
        <v>119.1</v>
      </c>
      <c r="M48" s="65"/>
      <c r="N48" s="65"/>
    </row>
    <row r="49" spans="1:14" ht="18" customHeight="1">
      <c r="A49" s="66"/>
      <c r="B49" s="66"/>
      <c r="C49" s="66"/>
      <c r="D49" s="65"/>
      <c r="E49" s="65">
        <v>119.1</v>
      </c>
      <c r="F49" s="65"/>
      <c r="G49" s="65"/>
      <c r="H49" s="65"/>
      <c r="I49" s="65"/>
      <c r="J49" s="65"/>
      <c r="K49" s="65"/>
      <c r="L49" s="65">
        <v>119.1</v>
      </c>
      <c r="M49" s="65"/>
      <c r="N49" s="65"/>
    </row>
    <row r="50" spans="1:14" ht="22.5" customHeight="1">
      <c r="A50" s="66"/>
      <c r="B50" s="66"/>
      <c r="C50" s="66"/>
      <c r="D50" s="65"/>
      <c r="E50" s="65">
        <v>119.1</v>
      </c>
      <c r="F50" s="65"/>
      <c r="G50" s="65"/>
      <c r="H50" s="65"/>
      <c r="I50" s="65"/>
      <c r="J50" s="65"/>
      <c r="K50" s="65"/>
      <c r="L50" s="65">
        <v>119.1</v>
      </c>
      <c r="M50" s="65"/>
      <c r="N50" s="65"/>
    </row>
    <row r="51" spans="1:14" ht="20.25" customHeight="1">
      <c r="A51" s="45">
        <v>851</v>
      </c>
      <c r="B51" s="45" t="s">
        <v>69</v>
      </c>
      <c r="C51" s="45"/>
      <c r="D51" s="46">
        <v>219000</v>
      </c>
      <c r="E51" s="46">
        <f>SUM(E52:E53)</f>
        <v>20000</v>
      </c>
      <c r="F51" s="46">
        <f>SUM(D51:E51)</f>
        <v>239000</v>
      </c>
      <c r="G51" s="46">
        <v>161200</v>
      </c>
      <c r="H51" s="46"/>
      <c r="I51" s="46">
        <v>161200</v>
      </c>
      <c r="J51" s="46">
        <v>70000</v>
      </c>
      <c r="K51" s="46">
        <v>7800</v>
      </c>
      <c r="L51" s="46"/>
      <c r="M51" s="46"/>
      <c r="N51" s="46"/>
    </row>
    <row r="52" spans="1:14" ht="15.75" customHeight="1">
      <c r="A52" s="62"/>
      <c r="B52" s="62">
        <v>85195</v>
      </c>
      <c r="C52" s="62" t="s">
        <v>65</v>
      </c>
      <c r="D52" s="65">
        <v>40000</v>
      </c>
      <c r="E52" s="65">
        <v>20000</v>
      </c>
      <c r="F52" s="65">
        <f>SUM(D52:E53)</f>
        <v>60000</v>
      </c>
      <c r="G52" s="65">
        <v>20000</v>
      </c>
      <c r="H52" s="65"/>
      <c r="I52" s="65">
        <v>20000</v>
      </c>
      <c r="J52" s="65"/>
      <c r="K52" s="65"/>
      <c r="L52" s="65"/>
      <c r="M52" s="65"/>
      <c r="N52" s="65"/>
    </row>
    <row r="53" spans="1:14" ht="15.75" customHeight="1">
      <c r="A53" s="62"/>
      <c r="B53" s="62"/>
      <c r="C53" s="62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 ht="21" customHeight="1">
      <c r="A54" s="45">
        <v>852</v>
      </c>
      <c r="B54" s="45" t="s">
        <v>89</v>
      </c>
      <c r="C54" s="45"/>
      <c r="D54" s="46">
        <v>6192973</v>
      </c>
      <c r="E54" s="46">
        <v>119900</v>
      </c>
      <c r="F54" s="46">
        <f>SUM(D54:E54)</f>
        <v>6312873</v>
      </c>
      <c r="G54" s="46">
        <v>1393934</v>
      </c>
      <c r="H54" s="46">
        <v>700384</v>
      </c>
      <c r="I54" s="46">
        <v>693550</v>
      </c>
      <c r="J54" s="46"/>
      <c r="K54" s="46">
        <v>4918939</v>
      </c>
      <c r="L54" s="46"/>
      <c r="M54" s="46"/>
      <c r="N54" s="46"/>
    </row>
    <row r="55" spans="1:14" ht="15.75" customHeight="1">
      <c r="A55" s="62"/>
      <c r="B55" s="62">
        <v>85202</v>
      </c>
      <c r="C55" s="62" t="s">
        <v>70</v>
      </c>
      <c r="D55" s="65">
        <v>400000</v>
      </c>
      <c r="E55" s="65">
        <v>45000</v>
      </c>
      <c r="F55" s="65">
        <f>SUM(D55:E56)</f>
        <v>445000</v>
      </c>
      <c r="G55" s="65">
        <v>45000</v>
      </c>
      <c r="H55" s="65"/>
      <c r="I55" s="65">
        <v>45000</v>
      </c>
      <c r="J55" s="65"/>
      <c r="K55" s="65"/>
      <c r="L55" s="65"/>
      <c r="M55" s="65"/>
      <c r="N55" s="65"/>
    </row>
    <row r="56" spans="1:14" ht="15.75" customHeight="1">
      <c r="A56" s="62"/>
      <c r="B56" s="62"/>
      <c r="C56" s="62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1:14" ht="33.75" customHeight="1">
      <c r="A57" s="62"/>
      <c r="B57" s="67">
        <v>85213</v>
      </c>
      <c r="C57" s="67" t="s">
        <v>90</v>
      </c>
      <c r="D57" s="68">
        <v>28900</v>
      </c>
      <c r="E57" s="68">
        <v>2500</v>
      </c>
      <c r="F57" s="68">
        <f>SUM(D57:E58)</f>
        <v>31400</v>
      </c>
      <c r="G57" s="68">
        <v>2500</v>
      </c>
      <c r="H57" s="68"/>
      <c r="I57" s="68">
        <v>2500</v>
      </c>
      <c r="J57" s="68"/>
      <c r="K57" s="68"/>
      <c r="L57" s="68"/>
      <c r="M57" s="68"/>
      <c r="N57" s="68"/>
    </row>
    <row r="58" spans="1:14" ht="49.5" customHeight="1">
      <c r="A58" s="62"/>
      <c r="B58" s="67"/>
      <c r="C58" s="67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1:14" ht="33" customHeight="1">
      <c r="A59" s="62"/>
      <c r="B59" s="67">
        <v>85214</v>
      </c>
      <c r="C59" s="67" t="s">
        <v>91</v>
      </c>
      <c r="D59" s="68">
        <v>273789</v>
      </c>
      <c r="E59" s="68">
        <v>20000</v>
      </c>
      <c r="F59" s="68">
        <f>SUM(D59:E59)</f>
        <v>293789</v>
      </c>
      <c r="G59" s="68"/>
      <c r="H59" s="69"/>
      <c r="I59" s="68"/>
      <c r="J59" s="69"/>
      <c r="K59" s="68">
        <v>20000</v>
      </c>
      <c r="L59" s="69"/>
      <c r="M59" s="69"/>
      <c r="N59" s="69"/>
    </row>
    <row r="60" spans="1:14" ht="18.75" customHeight="1">
      <c r="A60" s="62"/>
      <c r="B60" s="67">
        <v>85216</v>
      </c>
      <c r="C60" s="67" t="s">
        <v>73</v>
      </c>
      <c r="D60" s="68">
        <v>244750</v>
      </c>
      <c r="E60" s="68">
        <v>47400</v>
      </c>
      <c r="F60" s="68">
        <f>SUM(D60:E60)</f>
        <v>292150</v>
      </c>
      <c r="G60" s="68"/>
      <c r="H60" s="69"/>
      <c r="I60" s="68"/>
      <c r="J60" s="69"/>
      <c r="K60" s="68">
        <v>47400</v>
      </c>
      <c r="L60" s="69"/>
      <c r="M60" s="69"/>
      <c r="N60" s="69"/>
    </row>
    <row r="61" spans="1:14" ht="18.75" customHeight="1">
      <c r="A61" s="62"/>
      <c r="B61" s="67">
        <v>85295</v>
      </c>
      <c r="C61" s="67" t="s">
        <v>65</v>
      </c>
      <c r="D61" s="68">
        <v>537800</v>
      </c>
      <c r="E61" s="68">
        <v>5000</v>
      </c>
      <c r="F61" s="68">
        <f>SUM(D61:E61)</f>
        <v>542800</v>
      </c>
      <c r="G61" s="68"/>
      <c r="H61" s="69"/>
      <c r="I61" s="68"/>
      <c r="J61" s="69"/>
      <c r="K61" s="68">
        <v>5000</v>
      </c>
      <c r="L61" s="69"/>
      <c r="M61" s="69"/>
      <c r="N61" s="69"/>
    </row>
    <row r="62" spans="1:14" ht="22.5" customHeight="1">
      <c r="A62" s="45">
        <v>900</v>
      </c>
      <c r="B62" s="45" t="s">
        <v>44</v>
      </c>
      <c r="C62" s="45"/>
      <c r="D62" s="46">
        <v>1372684</v>
      </c>
      <c r="E62" s="46">
        <f>SUM(E63:E66)</f>
        <v>22800</v>
      </c>
      <c r="F62" s="46">
        <f>SUM(D62:E62)</f>
        <v>1395484</v>
      </c>
      <c r="G62" s="46">
        <v>1388484</v>
      </c>
      <c r="H62" s="46">
        <v>138800</v>
      </c>
      <c r="I62" s="46">
        <v>1249684</v>
      </c>
      <c r="J62" s="46"/>
      <c r="K62" s="46">
        <v>7000</v>
      </c>
      <c r="L62" s="46"/>
      <c r="M62" s="46"/>
      <c r="N62" s="46"/>
    </row>
    <row r="63" spans="1:14" ht="30" customHeight="1">
      <c r="A63" s="70"/>
      <c r="B63" s="67">
        <v>90019</v>
      </c>
      <c r="C63" s="67" t="s">
        <v>74</v>
      </c>
      <c r="D63" s="68">
        <v>25000</v>
      </c>
      <c r="E63" s="68">
        <v>3000</v>
      </c>
      <c r="F63" s="68">
        <f>SUM(D63:E63)</f>
        <v>28000</v>
      </c>
      <c r="G63" s="68">
        <v>3000</v>
      </c>
      <c r="H63" s="68"/>
      <c r="I63" s="68">
        <v>3000</v>
      </c>
      <c r="J63" s="68"/>
      <c r="K63" s="68"/>
      <c r="L63" s="68"/>
      <c r="M63" s="68"/>
      <c r="N63" s="68"/>
    </row>
    <row r="64" spans="1:14" ht="17.25" customHeight="1">
      <c r="A64" s="62"/>
      <c r="B64" s="62">
        <v>90095</v>
      </c>
      <c r="C64" s="62" t="s">
        <v>65</v>
      </c>
      <c r="D64" s="65">
        <v>228400</v>
      </c>
      <c r="E64" s="65">
        <v>14800</v>
      </c>
      <c r="F64" s="65">
        <f>SUM(D64:E66)</f>
        <v>248200</v>
      </c>
      <c r="G64" s="65">
        <v>14800</v>
      </c>
      <c r="H64" s="65">
        <v>14800</v>
      </c>
      <c r="I64" s="65"/>
      <c r="J64" s="65"/>
      <c r="K64" s="65"/>
      <c r="L64" s="65"/>
      <c r="M64" s="65"/>
      <c r="N64" s="65"/>
    </row>
    <row r="65" spans="1:14" ht="18" customHeight="1">
      <c r="A65" s="62"/>
      <c r="B65" s="62"/>
      <c r="C65" s="62"/>
      <c r="D65" s="65"/>
      <c r="E65" s="65">
        <v>4000</v>
      </c>
      <c r="F65" s="65"/>
      <c r="G65" s="65">
        <v>4000</v>
      </c>
      <c r="H65" s="65">
        <v>4000</v>
      </c>
      <c r="I65" s="65"/>
      <c r="J65" s="65"/>
      <c r="K65" s="65"/>
      <c r="L65" s="65"/>
      <c r="M65" s="65"/>
      <c r="N65" s="65"/>
    </row>
    <row r="66" spans="1:14" ht="17.25" customHeight="1">
      <c r="A66" s="62"/>
      <c r="B66" s="62"/>
      <c r="C66" s="62"/>
      <c r="D66" s="65"/>
      <c r="E66" s="65">
        <v>1000</v>
      </c>
      <c r="F66" s="65"/>
      <c r="G66" s="65">
        <v>1000</v>
      </c>
      <c r="H66" s="65">
        <v>1000</v>
      </c>
      <c r="I66" s="65"/>
      <c r="J66" s="65"/>
      <c r="K66" s="65"/>
      <c r="L66" s="65"/>
      <c r="M66" s="65"/>
      <c r="N66" s="65"/>
    </row>
    <row r="67" spans="1:14" ht="10.5" customHeight="1">
      <c r="A67" s="45" t="s">
        <v>75</v>
      </c>
      <c r="B67" s="45"/>
      <c r="C67" s="45"/>
      <c r="D67" s="46">
        <v>28189410.25</v>
      </c>
      <c r="E67" s="46">
        <v>541170.36</v>
      </c>
      <c r="F67" s="46">
        <f>SUM(D67:E68)</f>
        <v>28701580.61</v>
      </c>
      <c r="G67" s="46">
        <v>20784052.98</v>
      </c>
      <c r="H67" s="46">
        <v>12385895.09</v>
      </c>
      <c r="I67" s="46">
        <v>8398157.89</v>
      </c>
      <c r="J67" s="46">
        <v>807800</v>
      </c>
      <c r="K67" s="46">
        <v>6028331.45</v>
      </c>
      <c r="L67" s="46">
        <v>841396.18</v>
      </c>
      <c r="M67" s="71"/>
      <c r="N67" s="46">
        <v>240000</v>
      </c>
    </row>
    <row r="68" spans="1:15" ht="10.5" customHeight="1">
      <c r="A68" s="45"/>
      <c r="B68" s="45"/>
      <c r="C68" s="45"/>
      <c r="D68" s="46"/>
      <c r="E68" s="72">
        <v>-29000</v>
      </c>
      <c r="F68" s="46"/>
      <c r="G68" s="46"/>
      <c r="H68" s="46"/>
      <c r="I68" s="46"/>
      <c r="J68" s="46"/>
      <c r="K68" s="46"/>
      <c r="L68" s="46"/>
      <c r="M68" s="46"/>
      <c r="N68" s="46"/>
      <c r="O68" s="73"/>
    </row>
    <row r="69" spans="1:15" ht="10.5" customHeight="1">
      <c r="A69" s="74"/>
      <c r="O69" s="75"/>
    </row>
    <row r="70" spans="1:11" ht="9.75" customHeight="1">
      <c r="A70" s="76"/>
      <c r="B70" s="76"/>
      <c r="C70" s="76"/>
      <c r="G70" s="77"/>
      <c r="H70" s="77"/>
      <c r="I70" s="77"/>
      <c r="K70" s="77"/>
    </row>
  </sheetData>
  <mergeCells count="118">
    <mergeCell ref="K1:N2"/>
    <mergeCell ref="A4:A5"/>
    <mergeCell ref="B4:B5"/>
    <mergeCell ref="C4:C5"/>
    <mergeCell ref="D4:F5"/>
    <mergeCell ref="G4:G5"/>
    <mergeCell ref="H4:I4"/>
    <mergeCell ref="J4:J5"/>
    <mergeCell ref="K4:K5"/>
    <mergeCell ref="L4:L5"/>
    <mergeCell ref="M4:M5"/>
    <mergeCell ref="N4:N5"/>
    <mergeCell ref="D7:F7"/>
    <mergeCell ref="B8:C8"/>
    <mergeCell ref="A9:A10"/>
    <mergeCell ref="B9:B10"/>
    <mergeCell ref="C9:C10"/>
    <mergeCell ref="D9:D10"/>
    <mergeCell ref="F9:F10"/>
    <mergeCell ref="B11:C11"/>
    <mergeCell ref="B13:C13"/>
    <mergeCell ref="A14:A15"/>
    <mergeCell ref="B14:B15"/>
    <mergeCell ref="C14:C15"/>
    <mergeCell ref="D14:D15"/>
    <mergeCell ref="F14:F15"/>
    <mergeCell ref="B16:C16"/>
    <mergeCell ref="A17:A19"/>
    <mergeCell ref="B17:B19"/>
    <mergeCell ref="C17:C19"/>
    <mergeCell ref="D17:D19"/>
    <mergeCell ref="F17:F19"/>
    <mergeCell ref="B20:C20"/>
    <mergeCell ref="A21:A25"/>
    <mergeCell ref="B21:B24"/>
    <mergeCell ref="C21:C24"/>
    <mergeCell ref="D21:D24"/>
    <mergeCell ref="F21:F24"/>
    <mergeCell ref="B26:C26"/>
    <mergeCell ref="A27:A31"/>
    <mergeCell ref="B27:B29"/>
    <mergeCell ref="C27:C29"/>
    <mergeCell ref="D27:D29"/>
    <mergeCell ref="F27:F29"/>
    <mergeCell ref="B30:B31"/>
    <mergeCell ref="C30:C31"/>
    <mergeCell ref="D30:D31"/>
    <mergeCell ref="F30:F31"/>
    <mergeCell ref="B32:C32"/>
    <mergeCell ref="A33:A50"/>
    <mergeCell ref="B33:B34"/>
    <mergeCell ref="C33:C34"/>
    <mergeCell ref="D33:D34"/>
    <mergeCell ref="F33:F34"/>
    <mergeCell ref="B35:B50"/>
    <mergeCell ref="C35:C50"/>
    <mergeCell ref="D35:D50"/>
    <mergeCell ref="F35:F50"/>
    <mergeCell ref="B51:C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B54:C54"/>
    <mergeCell ref="A55:A61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B62:C62"/>
    <mergeCell ref="A64:A66"/>
    <mergeCell ref="B64:B66"/>
    <mergeCell ref="C64:C66"/>
    <mergeCell ref="D64:D66"/>
    <mergeCell ref="F64:F66"/>
    <mergeCell ref="A67:C68"/>
    <mergeCell ref="D67:D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1">
      <selection activeCell="G1" sqref="G1"/>
    </sheetView>
  </sheetViews>
  <sheetFormatPr defaultColWidth="8.796875" defaultRowHeight="14.25"/>
  <cols>
    <col min="1" max="1" width="4.09765625" style="78" customWidth="1"/>
    <col min="2" max="2" width="7.296875" style="78" customWidth="1"/>
    <col min="3" max="3" width="21.8984375" style="78" customWidth="1"/>
    <col min="4" max="4" width="9.8984375" style="78" customWidth="1"/>
    <col min="5" max="5" width="10.59765625" style="78" customWidth="1"/>
    <col min="6" max="6" width="9.796875" style="78" customWidth="1"/>
    <col min="7" max="7" width="14.09765625" style="78" customWidth="1"/>
    <col min="8" max="8" width="12.296875" style="78" customWidth="1"/>
    <col min="9" max="9" width="8.3984375" style="78" customWidth="1"/>
    <col min="10" max="10" width="8.796875" style="79" customWidth="1"/>
    <col min="11" max="11" width="8.5" style="79" customWidth="1"/>
    <col min="12" max="16384" width="9.296875" style="79" customWidth="1"/>
  </cols>
  <sheetData>
    <row r="1" spans="1:11" ht="13.5">
      <c r="A1" s="80"/>
      <c r="B1" s="80"/>
      <c r="C1" s="80"/>
      <c r="D1" s="80"/>
      <c r="E1" s="80"/>
      <c r="F1" s="80"/>
      <c r="G1" s="81" t="s">
        <v>92</v>
      </c>
      <c r="H1" s="81"/>
      <c r="I1" s="81"/>
      <c r="J1" s="81"/>
      <c r="K1" s="81"/>
    </row>
    <row r="2" spans="1:11" ht="9.75" customHeight="1">
      <c r="A2" s="80"/>
      <c r="B2" s="80"/>
      <c r="C2" s="80"/>
      <c r="D2" s="80"/>
      <c r="E2" s="80"/>
      <c r="F2" s="80"/>
      <c r="G2" s="81" t="s">
        <v>93</v>
      </c>
      <c r="H2" s="81"/>
      <c r="I2" s="81"/>
      <c r="J2" s="81"/>
      <c r="K2" s="81"/>
    </row>
    <row r="3" spans="1:11" ht="9.75" customHeight="1">
      <c r="A3" s="80"/>
      <c r="B3" s="80"/>
      <c r="C3" s="80"/>
      <c r="D3" s="80"/>
      <c r="E3" s="80"/>
      <c r="F3" s="80"/>
      <c r="G3" s="81"/>
      <c r="H3" s="81"/>
      <c r="I3" s="81"/>
      <c r="J3" s="81"/>
      <c r="K3" s="81"/>
    </row>
    <row r="4" spans="1:11" ht="9.75" customHeight="1">
      <c r="A4" s="80"/>
      <c r="B4" s="80"/>
      <c r="C4" s="80"/>
      <c r="D4" s="80"/>
      <c r="E4" s="80"/>
      <c r="F4" s="80"/>
      <c r="G4" s="81"/>
      <c r="H4" s="81"/>
      <c r="I4" s="81"/>
      <c r="J4" s="81"/>
      <c r="K4" s="81"/>
    </row>
    <row r="5" spans="1:11" ht="11.25" customHeight="1">
      <c r="A5" s="80"/>
      <c r="B5" s="80"/>
      <c r="C5" s="80"/>
      <c r="D5" s="82" t="s">
        <v>94</v>
      </c>
      <c r="E5" s="82"/>
      <c r="F5" s="82"/>
      <c r="G5" s="83"/>
      <c r="I5" s="83"/>
      <c r="J5" s="83"/>
      <c r="K5" s="81"/>
    </row>
    <row r="6" spans="1:11" ht="11.25" customHeight="1">
      <c r="A6" s="80"/>
      <c r="B6" s="80"/>
      <c r="C6" s="80"/>
      <c r="D6" s="82"/>
      <c r="E6" s="82"/>
      <c r="F6" s="82"/>
      <c r="G6" s="83"/>
      <c r="I6" s="83"/>
      <c r="J6" s="83"/>
      <c r="K6" s="81"/>
    </row>
    <row r="7" spans="1:11" ht="12.75" customHeight="1">
      <c r="A7" s="84" t="s">
        <v>2</v>
      </c>
      <c r="B7" s="84" t="s">
        <v>51</v>
      </c>
      <c r="C7" s="84" t="s">
        <v>52</v>
      </c>
      <c r="D7" s="84" t="s">
        <v>4</v>
      </c>
      <c r="E7" s="84"/>
      <c r="F7" s="84"/>
      <c r="G7" s="84" t="s">
        <v>95</v>
      </c>
      <c r="H7" s="84" t="s">
        <v>96</v>
      </c>
      <c r="I7" s="84" t="s">
        <v>97</v>
      </c>
      <c r="J7" s="84" t="s">
        <v>98</v>
      </c>
      <c r="K7" s="84" t="s">
        <v>99</v>
      </c>
    </row>
    <row r="8" spans="1:11" ht="64.5" customHeight="1">
      <c r="A8" s="84"/>
      <c r="B8" s="84"/>
      <c r="C8" s="84"/>
      <c r="D8" s="85" t="s">
        <v>11</v>
      </c>
      <c r="E8" s="84" t="s">
        <v>12</v>
      </c>
      <c r="F8" s="85" t="s">
        <v>13</v>
      </c>
      <c r="G8" s="84"/>
      <c r="H8" s="86" t="s">
        <v>100</v>
      </c>
      <c r="I8" s="84"/>
      <c r="J8" s="84"/>
      <c r="K8" s="84"/>
    </row>
    <row r="9" spans="1:11" ht="14.25" customHeight="1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</row>
    <row r="10" spans="1:256" s="48" customFormat="1" ht="15.75" customHeight="1">
      <c r="A10" s="45">
        <v>700</v>
      </c>
      <c r="B10" s="45" t="s">
        <v>61</v>
      </c>
      <c r="C10" s="45"/>
      <c r="D10" s="46">
        <v>491003.35</v>
      </c>
      <c r="E10" s="46">
        <f>SUM(E11:E11)</f>
        <v>-115000</v>
      </c>
      <c r="F10" s="46">
        <f>SUM(D10:E10)</f>
        <v>376003.35</v>
      </c>
      <c r="G10" s="46">
        <v>376003.35</v>
      </c>
      <c r="H10" s="46"/>
      <c r="I10" s="46"/>
      <c r="J10" s="46"/>
      <c r="K10" s="46"/>
      <c r="IP10" s="49"/>
      <c r="IQ10" s="49"/>
      <c r="IR10" s="49"/>
      <c r="IS10" s="49"/>
      <c r="IT10" s="49"/>
      <c r="IU10" s="49"/>
      <c r="IV10" s="49"/>
    </row>
    <row r="11" spans="1:256" s="48" customFormat="1" ht="18.75" customHeight="1">
      <c r="A11" s="62"/>
      <c r="B11" s="62">
        <v>70005</v>
      </c>
      <c r="C11" s="62" t="s">
        <v>62</v>
      </c>
      <c r="D11" s="65">
        <v>491003.35</v>
      </c>
      <c r="E11" s="65">
        <v>-115000</v>
      </c>
      <c r="F11" s="65">
        <f>SUM(D11:E11)</f>
        <v>376003.35</v>
      </c>
      <c r="G11" s="65">
        <v>-115000</v>
      </c>
      <c r="H11" s="65"/>
      <c r="I11" s="65"/>
      <c r="J11" s="65"/>
      <c r="K11" s="65"/>
      <c r="IP11" s="49"/>
      <c r="IQ11" s="49"/>
      <c r="IR11" s="49"/>
      <c r="IS11" s="49"/>
      <c r="IT11" s="49"/>
      <c r="IU11" s="49"/>
      <c r="IV11" s="49"/>
    </row>
    <row r="12" spans="1:256" s="48" customFormat="1" ht="18.75" customHeight="1">
      <c r="A12" s="62"/>
      <c r="B12" s="62"/>
      <c r="C12" s="62"/>
      <c r="D12" s="65"/>
      <c r="E12" s="65"/>
      <c r="F12" s="65"/>
      <c r="G12" s="65"/>
      <c r="H12" s="65"/>
      <c r="I12" s="65"/>
      <c r="J12" s="65"/>
      <c r="K12" s="65"/>
      <c r="IP12" s="49"/>
      <c r="IQ12" s="49"/>
      <c r="IR12" s="49"/>
      <c r="IS12" s="49"/>
      <c r="IT12" s="49"/>
      <c r="IU12" s="49"/>
      <c r="IV12" s="49"/>
    </row>
    <row r="13" spans="1:256" s="48" customFormat="1" ht="18.75" customHeight="1">
      <c r="A13" s="45">
        <v>750</v>
      </c>
      <c r="B13" s="45" t="s">
        <v>21</v>
      </c>
      <c r="C13" s="45"/>
      <c r="D13" s="46">
        <v>97762.07</v>
      </c>
      <c r="E13" s="46">
        <v>-76798.45</v>
      </c>
      <c r="F13" s="46">
        <f>SUM(D13:E13)</f>
        <v>20963.62000000001</v>
      </c>
      <c r="G13" s="46">
        <v>20963.62</v>
      </c>
      <c r="H13" s="46">
        <v>0</v>
      </c>
      <c r="I13" s="46"/>
      <c r="J13" s="46"/>
      <c r="K13" s="46"/>
      <c r="IS13" s="49"/>
      <c r="IT13" s="49"/>
      <c r="IU13" s="49"/>
      <c r="IV13" s="49"/>
    </row>
    <row r="14" spans="1:256" s="48" customFormat="1" ht="15.75" customHeight="1">
      <c r="A14" s="62"/>
      <c r="B14" s="62">
        <v>75095</v>
      </c>
      <c r="C14" s="62" t="s">
        <v>65</v>
      </c>
      <c r="D14" s="65">
        <v>87762.07</v>
      </c>
      <c r="E14" s="65">
        <v>-76798.45</v>
      </c>
      <c r="F14" s="65">
        <f>SUM(D14:E15)</f>
        <v>10963.62000000001</v>
      </c>
      <c r="G14" s="65">
        <v>-76798.45</v>
      </c>
      <c r="H14" s="65">
        <v>-76798.45</v>
      </c>
      <c r="I14" s="65"/>
      <c r="J14" s="65"/>
      <c r="K14" s="65"/>
      <c r="IS14" s="49"/>
      <c r="IT14" s="49"/>
      <c r="IU14" s="49"/>
      <c r="IV14" s="49"/>
    </row>
    <row r="15" spans="1:256" s="48" customFormat="1" ht="15.75" customHeight="1">
      <c r="A15" s="62"/>
      <c r="B15" s="62"/>
      <c r="C15" s="62"/>
      <c r="D15" s="65"/>
      <c r="E15" s="65"/>
      <c r="F15" s="65"/>
      <c r="G15" s="65"/>
      <c r="H15" s="65"/>
      <c r="I15" s="65"/>
      <c r="J15" s="65"/>
      <c r="K15" s="65"/>
      <c r="IS15" s="49"/>
      <c r="IT15" s="49"/>
      <c r="IU15" s="49"/>
      <c r="IV15" s="49"/>
    </row>
    <row r="16" spans="1:256" s="48" customFormat="1" ht="24.75" customHeight="1">
      <c r="A16" s="45">
        <v>801</v>
      </c>
      <c r="B16" s="45" t="s">
        <v>37</v>
      </c>
      <c r="C16" s="45"/>
      <c r="D16" s="46">
        <v>415318.34</v>
      </c>
      <c r="E16" s="46">
        <v>-100000</v>
      </c>
      <c r="F16" s="46">
        <f>SUM(D16:E16)</f>
        <v>315318.34</v>
      </c>
      <c r="G16" s="46">
        <v>315318.34</v>
      </c>
      <c r="H16" s="46"/>
      <c r="I16" s="46"/>
      <c r="J16" s="46"/>
      <c r="K16" s="46"/>
      <c r="IS16" s="49"/>
      <c r="IT16" s="49"/>
      <c r="IU16" s="49"/>
      <c r="IV16" s="49"/>
    </row>
    <row r="17" spans="1:256" s="48" customFormat="1" ht="15.75" customHeight="1">
      <c r="A17" s="62"/>
      <c r="B17" s="62">
        <v>80101</v>
      </c>
      <c r="C17" s="62" t="s">
        <v>68</v>
      </c>
      <c r="D17" s="65">
        <v>415318.34</v>
      </c>
      <c r="E17" s="65">
        <v>-100000</v>
      </c>
      <c r="F17" s="65">
        <f>SUM(D17:E18)</f>
        <v>315318.34</v>
      </c>
      <c r="G17" s="65">
        <v>-100000</v>
      </c>
      <c r="H17" s="65"/>
      <c r="I17" s="65"/>
      <c r="J17" s="65"/>
      <c r="K17" s="65"/>
      <c r="IS17" s="49"/>
      <c r="IT17" s="49"/>
      <c r="IU17" s="49"/>
      <c r="IV17" s="49"/>
    </row>
    <row r="18" spans="1:256" s="48" customFormat="1" ht="15.75" customHeight="1">
      <c r="A18" s="62"/>
      <c r="B18" s="62"/>
      <c r="C18" s="62"/>
      <c r="D18" s="65"/>
      <c r="E18" s="65"/>
      <c r="F18" s="65"/>
      <c r="G18" s="65"/>
      <c r="H18" s="65"/>
      <c r="I18" s="65"/>
      <c r="J18" s="65"/>
      <c r="K18" s="65"/>
      <c r="IS18" s="49"/>
      <c r="IT18" s="49"/>
      <c r="IU18" s="49"/>
      <c r="IV18" s="49"/>
    </row>
    <row r="19" spans="1:11" ht="15.75" customHeight="1">
      <c r="A19" s="88" t="s">
        <v>75</v>
      </c>
      <c r="B19" s="88"/>
      <c r="C19" s="88"/>
      <c r="D19" s="89">
        <v>6108009.09</v>
      </c>
      <c r="E19" s="89">
        <f>E10+E13+E16</f>
        <v>-291798.45</v>
      </c>
      <c r="F19" s="89">
        <f>SUM(D19:E19)</f>
        <v>5816210.64</v>
      </c>
      <c r="G19" s="89">
        <v>5800011.92</v>
      </c>
      <c r="H19" s="89"/>
      <c r="I19" s="89"/>
      <c r="J19" s="89"/>
      <c r="K19" s="89">
        <v>16198.72</v>
      </c>
    </row>
    <row r="23" ht="13.5">
      <c r="G23" s="81"/>
    </row>
  </sheetData>
  <mergeCells count="47">
    <mergeCell ref="G1:K1"/>
    <mergeCell ref="G2:K2"/>
    <mergeCell ref="A7:A8"/>
    <mergeCell ref="B7:B8"/>
    <mergeCell ref="C7:C8"/>
    <mergeCell ref="D7:F7"/>
    <mergeCell ref="G7:G8"/>
    <mergeCell ref="I7:I8"/>
    <mergeCell ref="J7:J8"/>
    <mergeCell ref="K7:K8"/>
    <mergeCell ref="B10:C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B13:C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B16:C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A19:C19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I2" sqref="I2"/>
    </sheetView>
  </sheetViews>
  <sheetFormatPr defaultColWidth="8.796875" defaultRowHeight="14.25"/>
  <cols>
    <col min="1" max="1" width="4.59765625" style="49" customWidth="1"/>
    <col min="2" max="2" width="6.3984375" style="49" customWidth="1"/>
    <col min="3" max="3" width="15.3984375" style="49" customWidth="1"/>
    <col min="4" max="16384" width="8.8984375" style="49" customWidth="1"/>
  </cols>
  <sheetData>
    <row r="1" spans="1:11" ht="13.5">
      <c r="A1" s="90"/>
      <c r="B1" s="90"/>
      <c r="C1" s="90"/>
      <c r="D1" s="90"/>
      <c r="E1" s="90"/>
      <c r="F1" s="90"/>
      <c r="G1" s="90" t="s">
        <v>101</v>
      </c>
      <c r="H1" s="91"/>
      <c r="I1" s="91"/>
      <c r="J1" s="91"/>
      <c r="K1" s="92"/>
    </row>
    <row r="2" spans="1:11" ht="13.5">
      <c r="A2" s="90"/>
      <c r="B2" s="90"/>
      <c r="C2" s="90"/>
      <c r="D2" s="90"/>
      <c r="E2" s="90"/>
      <c r="F2" s="90"/>
      <c r="G2" s="90" t="s">
        <v>48</v>
      </c>
      <c r="H2" s="91"/>
      <c r="I2" s="91"/>
      <c r="J2" s="91"/>
      <c r="K2" s="92"/>
    </row>
    <row r="3" spans="1:11" ht="13.5">
      <c r="A3" s="90"/>
      <c r="B3" s="90"/>
      <c r="C3" s="90"/>
      <c r="D3" s="90"/>
      <c r="E3" s="90"/>
      <c r="F3" s="90"/>
      <c r="G3" s="90"/>
      <c r="H3" s="91"/>
      <c r="I3" s="91"/>
      <c r="J3" s="91"/>
      <c r="K3" s="92"/>
    </row>
    <row r="4" spans="1:11" ht="13.5">
      <c r="A4" s="90"/>
      <c r="B4" s="90"/>
      <c r="C4" s="90"/>
      <c r="D4" s="90"/>
      <c r="E4" s="90"/>
      <c r="F4" s="90"/>
      <c r="G4" s="90"/>
      <c r="H4" s="91"/>
      <c r="I4" s="91"/>
      <c r="J4" s="91"/>
      <c r="K4" s="92"/>
    </row>
    <row r="5" spans="1:11" ht="8.25" customHeight="1">
      <c r="A5" s="90"/>
      <c r="B5" s="90"/>
      <c r="C5" s="90"/>
      <c r="D5" s="90"/>
      <c r="E5" s="90"/>
      <c r="F5" s="90"/>
      <c r="G5" s="90"/>
      <c r="H5" s="91"/>
      <c r="I5" s="91"/>
      <c r="J5" s="91"/>
      <c r="K5" s="92"/>
    </row>
    <row r="6" spans="1:11" ht="8.25" customHeight="1">
      <c r="A6" s="90"/>
      <c r="B6" s="90"/>
      <c r="C6" s="90"/>
      <c r="D6" s="90"/>
      <c r="E6" s="90"/>
      <c r="F6" s="90"/>
      <c r="G6" s="90"/>
      <c r="H6" s="91"/>
      <c r="I6" s="91"/>
      <c r="J6" s="91"/>
      <c r="K6" s="92"/>
    </row>
    <row r="7" spans="1:11" ht="21.75" customHeight="1">
      <c r="A7" s="93" t="s">
        <v>102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21.7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20.25" customHeight="1">
      <c r="A9" s="95" t="s">
        <v>2</v>
      </c>
      <c r="B9" s="95" t="s">
        <v>51</v>
      </c>
      <c r="C9" s="95" t="s">
        <v>103</v>
      </c>
      <c r="D9" s="96" t="s">
        <v>99</v>
      </c>
      <c r="E9" s="96"/>
      <c r="F9" s="96"/>
      <c r="G9" s="96" t="s">
        <v>104</v>
      </c>
      <c r="H9" s="96"/>
      <c r="I9" s="96"/>
      <c r="J9" s="96" t="s">
        <v>105</v>
      </c>
      <c r="K9" s="96"/>
    </row>
    <row r="10" spans="1:11" ht="23.25">
      <c r="A10" s="95"/>
      <c r="B10" s="95"/>
      <c r="C10" s="95"/>
      <c r="D10" s="96" t="s">
        <v>11</v>
      </c>
      <c r="E10" s="95" t="s">
        <v>12</v>
      </c>
      <c r="F10" s="96" t="s">
        <v>13</v>
      </c>
      <c r="G10" s="96" t="s">
        <v>11</v>
      </c>
      <c r="H10" s="96" t="s">
        <v>12</v>
      </c>
      <c r="I10" s="96" t="s">
        <v>13</v>
      </c>
      <c r="J10" s="96" t="s">
        <v>106</v>
      </c>
      <c r="K10" s="96" t="s">
        <v>107</v>
      </c>
    </row>
    <row r="11" spans="1:11" ht="13.5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>
        <v>9</v>
      </c>
      <c r="J11" s="97">
        <v>10</v>
      </c>
      <c r="K11" s="97">
        <v>11</v>
      </c>
    </row>
    <row r="12" spans="1:11" ht="13.5">
      <c r="A12" s="98" t="s">
        <v>54</v>
      </c>
      <c r="B12" s="98" t="s">
        <v>108</v>
      </c>
      <c r="C12" s="97" t="s">
        <v>65</v>
      </c>
      <c r="D12" s="99">
        <v>344696.4</v>
      </c>
      <c r="E12" s="99"/>
      <c r="F12" s="99">
        <f>SUM(D12:E12)</f>
        <v>344696.4</v>
      </c>
      <c r="G12" s="99">
        <v>344696.4</v>
      </c>
      <c r="H12" s="99"/>
      <c r="I12" s="99">
        <f>SUM(G12:H12)</f>
        <v>344696.4</v>
      </c>
      <c r="J12" s="99">
        <v>344696.4</v>
      </c>
      <c r="K12" s="99"/>
    </row>
    <row r="13" spans="1:11" ht="13.5">
      <c r="A13" s="100" t="s">
        <v>109</v>
      </c>
      <c r="B13" s="100"/>
      <c r="C13" s="100"/>
      <c r="D13" s="101">
        <f>SUM(D12)</f>
        <v>344696.4</v>
      </c>
      <c r="E13" s="101">
        <v>0</v>
      </c>
      <c r="F13" s="101">
        <f>SUM(F12)</f>
        <v>344696.4</v>
      </c>
      <c r="G13" s="101">
        <f>SUM(G12)</f>
        <v>344696.4</v>
      </c>
      <c r="H13" s="101">
        <v>0</v>
      </c>
      <c r="I13" s="101">
        <f>SUM(I12)</f>
        <v>344696.4</v>
      </c>
      <c r="J13" s="101">
        <f>SUM(J12)</f>
        <v>344696.4</v>
      </c>
      <c r="K13" s="101">
        <v>0</v>
      </c>
    </row>
    <row r="14" spans="1:11" ht="113.25" customHeight="1">
      <c r="A14" s="98">
        <v>750</v>
      </c>
      <c r="B14" s="98">
        <v>75011</v>
      </c>
      <c r="C14" s="102" t="s">
        <v>110</v>
      </c>
      <c r="D14" s="103">
        <v>67944</v>
      </c>
      <c r="E14" s="103"/>
      <c r="F14" s="103">
        <v>67944</v>
      </c>
      <c r="G14" s="103">
        <v>67944</v>
      </c>
      <c r="H14" s="103"/>
      <c r="I14" s="103">
        <v>67944</v>
      </c>
      <c r="J14" s="103">
        <v>67944</v>
      </c>
      <c r="K14" s="103"/>
    </row>
    <row r="15" spans="1:11" ht="13.5">
      <c r="A15" s="100" t="s">
        <v>111</v>
      </c>
      <c r="B15" s="100"/>
      <c r="C15" s="100"/>
      <c r="D15" s="104">
        <f>SUM(D14)</f>
        <v>67944</v>
      </c>
      <c r="E15" s="104">
        <v>0</v>
      </c>
      <c r="F15" s="105">
        <f>SUM(F14)</f>
        <v>67944</v>
      </c>
      <c r="G15" s="105">
        <f>SUM(G14)</f>
        <v>67944</v>
      </c>
      <c r="H15" s="105">
        <v>0</v>
      </c>
      <c r="I15" s="105">
        <f>SUM(I14)</f>
        <v>67944</v>
      </c>
      <c r="J15" s="105">
        <f>SUM(J14)</f>
        <v>67944</v>
      </c>
      <c r="K15" s="104">
        <v>0</v>
      </c>
    </row>
    <row r="16" spans="1:11" ht="79.5">
      <c r="A16" s="106">
        <v>751</v>
      </c>
      <c r="B16" s="106">
        <v>75101</v>
      </c>
      <c r="C16" s="102" t="s">
        <v>112</v>
      </c>
      <c r="D16" s="107">
        <v>2065</v>
      </c>
      <c r="E16" s="107"/>
      <c r="F16" s="107">
        <f>SUM(D16:E16)</f>
        <v>2065</v>
      </c>
      <c r="G16" s="107">
        <v>2065</v>
      </c>
      <c r="H16" s="107"/>
      <c r="I16" s="107">
        <f>SUM(G16:H16)</f>
        <v>2065</v>
      </c>
      <c r="J16" s="107">
        <v>2065</v>
      </c>
      <c r="K16" s="108"/>
    </row>
    <row r="17" spans="1:11" ht="13.5" customHeight="1">
      <c r="A17" s="109" t="s">
        <v>113</v>
      </c>
      <c r="B17" s="109"/>
      <c r="C17" s="109"/>
      <c r="D17" s="110">
        <f>SUM(D16)</f>
        <v>2065</v>
      </c>
      <c r="E17" s="110">
        <v>0</v>
      </c>
      <c r="F17" s="110">
        <f>SUM(D17:E17)</f>
        <v>2065</v>
      </c>
      <c r="G17" s="110">
        <f>SUM(G16)</f>
        <v>2065</v>
      </c>
      <c r="H17" s="110">
        <v>0</v>
      </c>
      <c r="I17" s="110">
        <f>SUM(G17:H17)</f>
        <v>2065</v>
      </c>
      <c r="J17" s="110">
        <f>SUM(J16)</f>
        <v>2065</v>
      </c>
      <c r="K17" s="104">
        <v>0</v>
      </c>
    </row>
    <row r="18" spans="1:11" ht="67.5" customHeight="1">
      <c r="A18" s="106">
        <v>754</v>
      </c>
      <c r="B18" s="106">
        <v>75414</v>
      </c>
      <c r="C18" s="102" t="s">
        <v>114</v>
      </c>
      <c r="D18" s="107">
        <v>200</v>
      </c>
      <c r="E18" s="107"/>
      <c r="F18" s="107">
        <v>200</v>
      </c>
      <c r="G18" s="107">
        <v>200</v>
      </c>
      <c r="H18" s="107"/>
      <c r="I18" s="107">
        <v>200</v>
      </c>
      <c r="J18" s="107">
        <v>200</v>
      </c>
      <c r="K18" s="108"/>
    </row>
    <row r="19" spans="1:11" ht="13.5">
      <c r="A19" s="111" t="s">
        <v>115</v>
      </c>
      <c r="B19" s="111"/>
      <c r="C19" s="111"/>
      <c r="D19" s="110">
        <v>200</v>
      </c>
      <c r="E19" s="110">
        <v>0</v>
      </c>
      <c r="F19" s="110">
        <v>200</v>
      </c>
      <c r="G19" s="110">
        <v>200</v>
      </c>
      <c r="H19" s="110">
        <v>0</v>
      </c>
      <c r="I19" s="110">
        <v>200</v>
      </c>
      <c r="J19" s="110">
        <v>200</v>
      </c>
      <c r="K19" s="104">
        <v>0</v>
      </c>
    </row>
    <row r="20" spans="1:11" ht="13.5" customHeight="1">
      <c r="A20" s="112">
        <v>852</v>
      </c>
      <c r="B20" s="112">
        <v>85212</v>
      </c>
      <c r="C20" s="113" t="s">
        <v>116</v>
      </c>
      <c r="D20" s="114">
        <v>3956000</v>
      </c>
      <c r="E20" s="115"/>
      <c r="F20" s="114">
        <f>D20+E20</f>
        <v>3956000</v>
      </c>
      <c r="G20" s="114">
        <v>3956000</v>
      </c>
      <c r="H20" s="114"/>
      <c r="I20" s="114">
        <f>G20+H20</f>
        <v>3956000</v>
      </c>
      <c r="J20" s="114">
        <v>3956000</v>
      </c>
      <c r="K20" s="116"/>
    </row>
    <row r="21" spans="1:11" ht="13.5">
      <c r="A21" s="112"/>
      <c r="B21" s="112"/>
      <c r="C21" s="113"/>
      <c r="D21" s="114"/>
      <c r="E21" s="114"/>
      <c r="F21" s="114"/>
      <c r="G21" s="114"/>
      <c r="H21" s="114"/>
      <c r="I21" s="114"/>
      <c r="J21" s="114"/>
      <c r="K21" s="116"/>
    </row>
    <row r="22" spans="1:11" ht="11.25" customHeight="1">
      <c r="A22" s="112"/>
      <c r="B22" s="112"/>
      <c r="C22" s="113"/>
      <c r="D22" s="114"/>
      <c r="E22" s="114"/>
      <c r="F22" s="114"/>
      <c r="G22" s="114"/>
      <c r="H22" s="114"/>
      <c r="I22" s="114"/>
      <c r="J22" s="114"/>
      <c r="K22" s="116"/>
    </row>
    <row r="23" spans="1:11" ht="13.5">
      <c r="A23" s="112"/>
      <c r="B23" s="112"/>
      <c r="C23" s="113"/>
      <c r="D23" s="114"/>
      <c r="E23" s="114"/>
      <c r="F23" s="114"/>
      <c r="G23" s="114"/>
      <c r="H23" s="114"/>
      <c r="I23" s="114"/>
      <c r="J23" s="114"/>
      <c r="K23" s="116"/>
    </row>
    <row r="24" spans="1:11" ht="13.5">
      <c r="A24" s="112"/>
      <c r="B24" s="112"/>
      <c r="C24" s="113"/>
      <c r="D24" s="114"/>
      <c r="E24" s="114"/>
      <c r="F24" s="114"/>
      <c r="G24" s="114"/>
      <c r="H24" s="114"/>
      <c r="I24" s="114"/>
      <c r="J24" s="114"/>
      <c r="K24" s="116"/>
    </row>
    <row r="25" spans="1:11" ht="36" customHeight="1">
      <c r="A25" s="112"/>
      <c r="B25" s="112"/>
      <c r="C25" s="113"/>
      <c r="D25" s="114"/>
      <c r="E25" s="114"/>
      <c r="F25" s="114"/>
      <c r="G25" s="114"/>
      <c r="H25" s="114"/>
      <c r="I25" s="114"/>
      <c r="J25" s="114"/>
      <c r="K25" s="116"/>
    </row>
    <row r="26" spans="1:11" ht="13.5" customHeight="1">
      <c r="A26" s="117" t="s">
        <v>117</v>
      </c>
      <c r="B26" s="117"/>
      <c r="C26" s="117"/>
      <c r="D26" s="118">
        <f>SUM(D20)</f>
        <v>3956000</v>
      </c>
      <c r="E26" s="118">
        <f>SUM(E20)</f>
        <v>0</v>
      </c>
      <c r="F26" s="118">
        <f>SUM(F20)</f>
        <v>3956000</v>
      </c>
      <c r="G26" s="118">
        <f>SUM(G20)</f>
        <v>3956000</v>
      </c>
      <c r="H26" s="118">
        <f>SUM(H20)</f>
        <v>0</v>
      </c>
      <c r="I26" s="118">
        <f>SUM(I20)</f>
        <v>3956000</v>
      </c>
      <c r="J26" s="118">
        <f>SUM(J20)</f>
        <v>3956000</v>
      </c>
      <c r="K26" s="119"/>
    </row>
    <row r="27" spans="1:11" ht="53.25">
      <c r="A27" s="112">
        <v>852</v>
      </c>
      <c r="B27" s="112">
        <v>85213</v>
      </c>
      <c r="C27" s="120" t="s">
        <v>118</v>
      </c>
      <c r="D27" s="114">
        <v>9000</v>
      </c>
      <c r="E27" s="114">
        <v>2500</v>
      </c>
      <c r="F27" s="114">
        <f>SUM(D27:E27)</f>
        <v>11500</v>
      </c>
      <c r="G27" s="114">
        <v>9000</v>
      </c>
      <c r="H27" s="114">
        <v>2500</v>
      </c>
      <c r="I27" s="114">
        <f>SUM(G27:H27)</f>
        <v>11500</v>
      </c>
      <c r="J27" s="114">
        <v>11500</v>
      </c>
      <c r="K27" s="119"/>
    </row>
    <row r="28" spans="1:11" ht="13.5" customHeight="1">
      <c r="A28" s="117" t="s">
        <v>119</v>
      </c>
      <c r="B28" s="117"/>
      <c r="C28" s="117"/>
      <c r="D28" s="118">
        <f>SUM(D27)</f>
        <v>9000</v>
      </c>
      <c r="E28" s="118">
        <f>SUM(E27)</f>
        <v>2500</v>
      </c>
      <c r="F28" s="118">
        <f>SUM(F27)</f>
        <v>11500</v>
      </c>
      <c r="G28" s="118">
        <f>SUM(G27)</f>
        <v>9000</v>
      </c>
      <c r="H28" s="118">
        <f>SUM(H27)</f>
        <v>2500</v>
      </c>
      <c r="I28" s="118">
        <f>SUM(I27)</f>
        <v>11500</v>
      </c>
      <c r="J28" s="118">
        <f>SUM(J27)</f>
        <v>11500</v>
      </c>
      <c r="K28" s="119"/>
    </row>
    <row r="29" spans="1:11" ht="13.5">
      <c r="A29" s="112">
        <v>852</v>
      </c>
      <c r="B29" s="112">
        <v>85295</v>
      </c>
      <c r="C29" s="121" t="s">
        <v>65</v>
      </c>
      <c r="D29" s="114">
        <v>35800</v>
      </c>
      <c r="E29" s="114"/>
      <c r="F29" s="114">
        <f>SUM(D29:E29)</f>
        <v>35800</v>
      </c>
      <c r="G29" s="114">
        <v>35800</v>
      </c>
      <c r="H29" s="114"/>
      <c r="I29" s="114">
        <f>SUM(G29:H29)</f>
        <v>35800</v>
      </c>
      <c r="J29" s="114">
        <v>35800</v>
      </c>
      <c r="K29" s="119"/>
    </row>
    <row r="30" spans="1:11" ht="13.5">
      <c r="A30" s="117"/>
      <c r="B30" s="117"/>
      <c r="C30" s="117" t="s">
        <v>120</v>
      </c>
      <c r="D30" s="118">
        <f>SUM(D29)</f>
        <v>35800</v>
      </c>
      <c r="E30" s="118">
        <f>SUM(E29)</f>
        <v>0</v>
      </c>
      <c r="F30" s="118">
        <f>SUM(F29)</f>
        <v>35800</v>
      </c>
      <c r="G30" s="118">
        <f>SUM(G29)</f>
        <v>35800</v>
      </c>
      <c r="H30" s="118">
        <f>SUM(H29)</f>
        <v>0</v>
      </c>
      <c r="I30" s="118">
        <f>SUM(I29)</f>
        <v>35800</v>
      </c>
      <c r="J30" s="118">
        <f>SUM(J29)</f>
        <v>35800</v>
      </c>
      <c r="K30" s="122"/>
    </row>
    <row r="31" spans="1:11" ht="13.5">
      <c r="A31" s="123" t="s">
        <v>121</v>
      </c>
      <c r="B31" s="123"/>
      <c r="C31" s="123"/>
      <c r="D31" s="124">
        <f>D26+D28+D30</f>
        <v>4000800</v>
      </c>
      <c r="E31" s="124">
        <f>E28+E30</f>
        <v>2500</v>
      </c>
      <c r="F31" s="124">
        <f>SUM(D31:E31)</f>
        <v>4003300</v>
      </c>
      <c r="G31" s="124">
        <f>G26+G28+G30</f>
        <v>4000800</v>
      </c>
      <c r="H31" s="124">
        <f>H28+H30</f>
        <v>2500</v>
      </c>
      <c r="I31" s="124">
        <f>SUM(G31:H31)</f>
        <v>4003300</v>
      </c>
      <c r="J31" s="124">
        <f>J26+J28+J30</f>
        <v>4003300</v>
      </c>
      <c r="K31" s="125">
        <v>0</v>
      </c>
    </row>
    <row r="32" spans="1:11" ht="13.5">
      <c r="A32" s="126" t="s">
        <v>4</v>
      </c>
      <c r="B32" s="126"/>
      <c r="C32" s="126"/>
      <c r="D32" s="127">
        <f>D13+D15+D17+D19+D31</f>
        <v>4415705.4</v>
      </c>
      <c r="E32" s="127">
        <f>E31</f>
        <v>2500</v>
      </c>
      <c r="F32" s="127">
        <f>SUM(D32:E32)</f>
        <v>4418205.4</v>
      </c>
      <c r="G32" s="128">
        <f>G13+G15+G17+G19+G31</f>
        <v>4415705.4</v>
      </c>
      <c r="H32" s="128">
        <f>H31</f>
        <v>2500</v>
      </c>
      <c r="I32" s="128">
        <f>SUM(G32:H32)</f>
        <v>4418205.4</v>
      </c>
      <c r="J32" s="128">
        <f>J13+J15+J17+J19+J31</f>
        <v>4418205.4</v>
      </c>
      <c r="K32" s="127">
        <v>0</v>
      </c>
    </row>
  </sheetData>
  <mergeCells count="26">
    <mergeCell ref="A7:K7"/>
    <mergeCell ref="A9:A10"/>
    <mergeCell ref="B9:B10"/>
    <mergeCell ref="C9:C10"/>
    <mergeCell ref="D9:F9"/>
    <mergeCell ref="G9:I9"/>
    <mergeCell ref="J9:K9"/>
    <mergeCell ref="A13:C13"/>
    <mergeCell ref="A15:C15"/>
    <mergeCell ref="A17:C17"/>
    <mergeCell ref="A19:C19"/>
    <mergeCell ref="A20:A25"/>
    <mergeCell ref="B20:B25"/>
    <mergeCell ref="C20:C25"/>
    <mergeCell ref="D20:D25"/>
    <mergeCell ref="E20:E25"/>
    <mergeCell ref="F20:F25"/>
    <mergeCell ref="G20:G25"/>
    <mergeCell ref="H20:H25"/>
    <mergeCell ref="I20:I25"/>
    <mergeCell ref="J20:J25"/>
    <mergeCell ref="K20:K25"/>
    <mergeCell ref="A26:C26"/>
    <mergeCell ref="A28:C28"/>
    <mergeCell ref="A31:C31"/>
    <mergeCell ref="A32:C3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A1" sqref="A1"/>
    </sheetView>
  </sheetViews>
  <sheetFormatPr defaultColWidth="11.19921875" defaultRowHeight="14.25"/>
  <cols>
    <col min="1" max="1" width="4.5" style="129" customWidth="1"/>
    <col min="2" max="2" width="5.796875" style="129" customWidth="1"/>
    <col min="3" max="3" width="6.3984375" style="129" customWidth="1"/>
    <col min="4" max="4" width="25.09765625" style="129" customWidth="1"/>
    <col min="5" max="5" width="11.8984375" style="129" customWidth="1"/>
    <col min="6" max="6" width="10.796875" style="129" customWidth="1"/>
    <col min="7" max="7" width="11.3984375" style="129" customWidth="1"/>
    <col min="8" max="8" width="12.3984375" style="129" customWidth="1"/>
    <col min="9" max="9" width="13.8984375" style="129" customWidth="1"/>
    <col min="10" max="10" width="9.5" style="129" customWidth="1"/>
    <col min="11" max="11" width="7" style="129" customWidth="1"/>
    <col min="12" max="16384" width="10.5" style="129" customWidth="1"/>
  </cols>
  <sheetData>
    <row r="1" spans="1:12" ht="13.5">
      <c r="A1" s="130"/>
      <c r="B1" s="130"/>
      <c r="C1" s="130"/>
      <c r="D1" s="130"/>
      <c r="E1" s="130"/>
      <c r="F1" s="130"/>
      <c r="G1" s="130" t="s">
        <v>122</v>
      </c>
      <c r="H1" s="130"/>
      <c r="I1" s="130"/>
      <c r="K1"/>
      <c r="L1"/>
    </row>
    <row r="2" spans="1:12" ht="13.5">
      <c r="A2" s="130"/>
      <c r="B2" s="130"/>
      <c r="C2" s="130"/>
      <c r="D2" s="130"/>
      <c r="E2" s="130"/>
      <c r="F2" s="130"/>
      <c r="G2" s="130" t="s">
        <v>123</v>
      </c>
      <c r="H2" s="130"/>
      <c r="I2" s="130"/>
      <c r="K2"/>
      <c r="L2"/>
    </row>
    <row r="3" spans="1:11" ht="13.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7.25" customHeight="1">
      <c r="A4" s="131" t="s">
        <v>124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9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2"/>
    </row>
    <row r="6" spans="1:11" ht="12.75" customHeight="1">
      <c r="A6" s="133" t="s">
        <v>125</v>
      </c>
      <c r="B6" s="133" t="s">
        <v>2</v>
      </c>
      <c r="C6" s="133" t="s">
        <v>126</v>
      </c>
      <c r="D6" s="134" t="s">
        <v>127</v>
      </c>
      <c r="E6" s="135" t="s">
        <v>128</v>
      </c>
      <c r="F6" s="135" t="s">
        <v>129</v>
      </c>
      <c r="G6" s="135"/>
      <c r="H6" s="135"/>
      <c r="I6" s="135"/>
      <c r="J6" s="135"/>
      <c r="K6" s="136" t="s">
        <v>130</v>
      </c>
    </row>
    <row r="7" spans="1:11" ht="12.75" customHeight="1">
      <c r="A7" s="133"/>
      <c r="B7" s="133"/>
      <c r="C7" s="133"/>
      <c r="D7" s="134"/>
      <c r="E7" s="135"/>
      <c r="F7" s="135" t="s">
        <v>131</v>
      </c>
      <c r="G7" s="135" t="s">
        <v>132</v>
      </c>
      <c r="H7" s="135"/>
      <c r="I7" s="135"/>
      <c r="J7" s="135"/>
      <c r="K7" s="136"/>
    </row>
    <row r="8" spans="1:11" ht="12.75" customHeight="1">
      <c r="A8" s="133"/>
      <c r="B8" s="133"/>
      <c r="C8" s="133"/>
      <c r="D8" s="134"/>
      <c r="E8" s="135"/>
      <c r="F8" s="135"/>
      <c r="G8" s="135" t="s">
        <v>133</v>
      </c>
      <c r="H8" s="135" t="s">
        <v>134</v>
      </c>
      <c r="I8" s="135" t="s">
        <v>135</v>
      </c>
      <c r="J8" s="136" t="s">
        <v>136</v>
      </c>
      <c r="K8" s="136"/>
    </row>
    <row r="9" spans="1:11" ht="13.5">
      <c r="A9" s="133"/>
      <c r="B9" s="133"/>
      <c r="C9" s="133"/>
      <c r="D9" s="134"/>
      <c r="E9" s="135"/>
      <c r="F9" s="135"/>
      <c r="G9" s="135"/>
      <c r="H9" s="135"/>
      <c r="I9" s="135"/>
      <c r="J9" s="136"/>
      <c r="K9" s="136"/>
    </row>
    <row r="10" spans="1:11" ht="31.5" customHeight="1">
      <c r="A10" s="133"/>
      <c r="B10" s="133"/>
      <c r="C10" s="133"/>
      <c r="D10" s="134"/>
      <c r="E10" s="135"/>
      <c r="F10" s="135"/>
      <c r="G10" s="135"/>
      <c r="H10" s="135"/>
      <c r="I10" s="135"/>
      <c r="J10" s="136"/>
      <c r="K10" s="136"/>
    </row>
    <row r="11" spans="1:11" ht="13.5">
      <c r="A11" s="137">
        <v>1</v>
      </c>
      <c r="B11" s="137">
        <v>2</v>
      </c>
      <c r="C11" s="137">
        <v>3</v>
      </c>
      <c r="D11" s="137">
        <v>4</v>
      </c>
      <c r="E11" s="137">
        <v>5</v>
      </c>
      <c r="F11" s="137">
        <v>6</v>
      </c>
      <c r="G11" s="137">
        <v>7</v>
      </c>
      <c r="H11" s="137">
        <v>8</v>
      </c>
      <c r="I11" s="137">
        <v>9</v>
      </c>
      <c r="J11" s="137">
        <v>10</v>
      </c>
      <c r="K11" s="137">
        <v>11</v>
      </c>
    </row>
    <row r="12" spans="1:11" ht="49.5" customHeight="1">
      <c r="A12" s="138">
        <v>1</v>
      </c>
      <c r="B12" s="138" t="s">
        <v>54</v>
      </c>
      <c r="C12" s="138" t="s">
        <v>55</v>
      </c>
      <c r="D12" s="139" t="s">
        <v>137</v>
      </c>
      <c r="E12" s="140">
        <v>392016.19</v>
      </c>
      <c r="F12" s="140">
        <v>392016.19</v>
      </c>
      <c r="G12" s="140">
        <v>90398.93</v>
      </c>
      <c r="H12" s="140">
        <v>0</v>
      </c>
      <c r="I12" s="141" t="s">
        <v>138</v>
      </c>
      <c r="J12" s="142"/>
      <c r="K12" s="142"/>
    </row>
    <row r="13" spans="1:11" ht="45" customHeight="1">
      <c r="A13" s="138">
        <v>2</v>
      </c>
      <c r="B13" s="138" t="s">
        <v>54</v>
      </c>
      <c r="C13" s="138" t="s">
        <v>55</v>
      </c>
      <c r="D13" s="139" t="s">
        <v>139</v>
      </c>
      <c r="E13" s="140">
        <v>1495000</v>
      </c>
      <c r="F13" s="140">
        <v>1495000</v>
      </c>
      <c r="G13" s="140">
        <v>400000</v>
      </c>
      <c r="H13" s="140">
        <v>495000</v>
      </c>
      <c r="I13" s="143" t="s">
        <v>140</v>
      </c>
      <c r="J13" s="144"/>
      <c r="K13" s="144"/>
    </row>
    <row r="14" spans="1:11" ht="42.75" customHeight="1">
      <c r="A14" s="138">
        <v>3</v>
      </c>
      <c r="B14" s="138" t="s">
        <v>54</v>
      </c>
      <c r="C14" s="138" t="s">
        <v>55</v>
      </c>
      <c r="D14" s="139" t="s">
        <v>141</v>
      </c>
      <c r="E14" s="140">
        <v>2000000</v>
      </c>
      <c r="F14" s="140">
        <v>2000000</v>
      </c>
      <c r="G14" s="140">
        <v>159000</v>
      </c>
      <c r="H14" s="140">
        <v>641000</v>
      </c>
      <c r="I14" s="143" t="s">
        <v>142</v>
      </c>
      <c r="J14" s="144"/>
      <c r="K14" s="144"/>
    </row>
    <row r="15" spans="1:11" ht="44.25" customHeight="1">
      <c r="A15" s="138">
        <v>4</v>
      </c>
      <c r="B15" s="138" t="s">
        <v>54</v>
      </c>
      <c r="C15" s="138" t="s">
        <v>55</v>
      </c>
      <c r="D15" s="139" t="s">
        <v>143</v>
      </c>
      <c r="E15" s="140">
        <v>60000</v>
      </c>
      <c r="F15" s="140">
        <v>60000</v>
      </c>
      <c r="G15" s="140">
        <v>60000</v>
      </c>
      <c r="H15" s="140">
        <v>0</v>
      </c>
      <c r="I15" s="141" t="s">
        <v>144</v>
      </c>
      <c r="J15" s="144"/>
      <c r="K15" s="144"/>
    </row>
    <row r="16" spans="1:11" ht="36" customHeight="1">
      <c r="A16" s="138">
        <v>5</v>
      </c>
      <c r="B16" s="138" t="s">
        <v>54</v>
      </c>
      <c r="C16" s="138" t="s">
        <v>55</v>
      </c>
      <c r="D16" s="139" t="s">
        <v>145</v>
      </c>
      <c r="E16" s="140">
        <v>1200000</v>
      </c>
      <c r="F16" s="140">
        <v>1200000</v>
      </c>
      <c r="G16" s="140">
        <v>397000</v>
      </c>
      <c r="H16" s="140">
        <v>218000</v>
      </c>
      <c r="I16" s="145" t="s">
        <v>146</v>
      </c>
      <c r="J16" s="144"/>
      <c r="K16" s="144"/>
    </row>
    <row r="17" spans="1:11" ht="45.75" customHeight="1">
      <c r="A17" s="138">
        <v>6</v>
      </c>
      <c r="B17" s="138" t="s">
        <v>54</v>
      </c>
      <c r="C17" s="138" t="s">
        <v>55</v>
      </c>
      <c r="D17" s="139" t="s">
        <v>147</v>
      </c>
      <c r="E17" s="140">
        <v>60000</v>
      </c>
      <c r="F17" s="140">
        <v>60000</v>
      </c>
      <c r="G17" s="140">
        <v>60000</v>
      </c>
      <c r="H17" s="140">
        <v>0</v>
      </c>
      <c r="I17" s="146" t="s">
        <v>144</v>
      </c>
      <c r="J17" s="144"/>
      <c r="K17" s="144"/>
    </row>
    <row r="18" spans="1:11" ht="36.75" customHeight="1">
      <c r="A18" s="147" t="s">
        <v>148</v>
      </c>
      <c r="B18" s="147"/>
      <c r="C18" s="147"/>
      <c r="D18" s="148"/>
      <c r="E18" s="149">
        <f>SUM(E12:E17)</f>
        <v>5207016.19</v>
      </c>
      <c r="F18" s="149">
        <f>SUM(F12:F17)</f>
        <v>5207016.19</v>
      </c>
      <c r="G18" s="149">
        <f>SUM(G12:G17)</f>
        <v>1166398.93</v>
      </c>
      <c r="H18" s="149">
        <f>SUM(H12:H17)</f>
        <v>1354000</v>
      </c>
      <c r="I18" s="150" t="s">
        <v>149</v>
      </c>
      <c r="J18" s="151"/>
      <c r="K18" s="152"/>
    </row>
    <row r="19" spans="1:11" ht="36.75" customHeight="1">
      <c r="A19" s="153">
        <v>7</v>
      </c>
      <c r="B19" s="153">
        <v>600</v>
      </c>
      <c r="C19" s="153">
        <v>60016</v>
      </c>
      <c r="D19" s="154" t="s">
        <v>150</v>
      </c>
      <c r="E19" s="155">
        <v>350000</v>
      </c>
      <c r="F19" s="155">
        <v>350000</v>
      </c>
      <c r="G19" s="155">
        <v>350000</v>
      </c>
      <c r="H19" s="155">
        <v>0</v>
      </c>
      <c r="I19" s="156" t="s">
        <v>151</v>
      </c>
      <c r="J19" s="157"/>
      <c r="K19" s="157"/>
    </row>
    <row r="20" spans="1:11" ht="36.75" customHeight="1">
      <c r="A20" s="153">
        <v>8</v>
      </c>
      <c r="B20" s="153">
        <v>600</v>
      </c>
      <c r="C20" s="153">
        <v>60016</v>
      </c>
      <c r="D20" s="154" t="s">
        <v>152</v>
      </c>
      <c r="E20" s="155">
        <v>50000</v>
      </c>
      <c r="F20" s="155">
        <v>50000</v>
      </c>
      <c r="G20" s="155">
        <v>50000</v>
      </c>
      <c r="H20" s="155">
        <v>0</v>
      </c>
      <c r="I20" s="156" t="s">
        <v>153</v>
      </c>
      <c r="J20" s="157"/>
      <c r="K20" s="157"/>
    </row>
    <row r="21" spans="1:11" ht="40.5" customHeight="1">
      <c r="A21" s="153">
        <v>9</v>
      </c>
      <c r="B21" s="153">
        <v>600</v>
      </c>
      <c r="C21" s="153">
        <v>60016</v>
      </c>
      <c r="D21" s="158" t="s">
        <v>154</v>
      </c>
      <c r="E21" s="155">
        <v>11674.04</v>
      </c>
      <c r="F21" s="155">
        <v>11674.04</v>
      </c>
      <c r="G21" s="155">
        <v>11674.04</v>
      </c>
      <c r="H21" s="155">
        <v>0</v>
      </c>
      <c r="I21" s="159" t="s">
        <v>144</v>
      </c>
      <c r="J21" s="157"/>
      <c r="K21" s="157"/>
    </row>
    <row r="22" spans="1:11" ht="45.75" customHeight="1">
      <c r="A22" s="147" t="s">
        <v>155</v>
      </c>
      <c r="B22" s="147"/>
      <c r="C22" s="147"/>
      <c r="D22" s="148"/>
      <c r="E22" s="160">
        <f>SUM(E19:E21)</f>
        <v>411674.04</v>
      </c>
      <c r="F22" s="160">
        <f>SUM(F19:F21)</f>
        <v>411674.04</v>
      </c>
      <c r="G22" s="160">
        <f>SUM(G19:G21)</f>
        <v>411674.04</v>
      </c>
      <c r="H22" s="160">
        <f>SUM(H19:H21)</f>
        <v>0</v>
      </c>
      <c r="I22" s="161" t="s">
        <v>156</v>
      </c>
      <c r="J22" s="162"/>
      <c r="K22" s="162"/>
    </row>
    <row r="23" spans="1:11" ht="48.75" customHeight="1">
      <c r="A23" s="153">
        <v>10</v>
      </c>
      <c r="B23" s="153">
        <v>700</v>
      </c>
      <c r="C23" s="153">
        <v>70005</v>
      </c>
      <c r="D23" s="154" t="s">
        <v>157</v>
      </c>
      <c r="E23" s="155">
        <v>30000</v>
      </c>
      <c r="F23" s="155">
        <v>30000</v>
      </c>
      <c r="G23" s="155">
        <v>15000</v>
      </c>
      <c r="H23" s="155">
        <v>0</v>
      </c>
      <c r="I23" s="163" t="s">
        <v>158</v>
      </c>
      <c r="J23" s="157"/>
      <c r="K23" s="157"/>
    </row>
    <row r="24" spans="1:11" ht="49.5" customHeight="1">
      <c r="A24" s="153">
        <v>11</v>
      </c>
      <c r="B24" s="153">
        <v>700</v>
      </c>
      <c r="C24" s="153">
        <v>70005</v>
      </c>
      <c r="D24" s="154" t="s">
        <v>159</v>
      </c>
      <c r="E24" s="155">
        <v>30000</v>
      </c>
      <c r="F24" s="155">
        <v>30000</v>
      </c>
      <c r="G24" s="155">
        <v>30000</v>
      </c>
      <c r="H24" s="155">
        <v>0</v>
      </c>
      <c r="I24" s="156" t="s">
        <v>144</v>
      </c>
      <c r="J24" s="157"/>
      <c r="K24" s="157"/>
    </row>
    <row r="25" spans="1:11" ht="47.25" customHeight="1">
      <c r="A25" s="153">
        <v>12</v>
      </c>
      <c r="B25" s="153">
        <v>700</v>
      </c>
      <c r="C25" s="153">
        <v>70005</v>
      </c>
      <c r="D25" s="154" t="s">
        <v>160</v>
      </c>
      <c r="E25" s="155">
        <v>50000</v>
      </c>
      <c r="F25" s="155">
        <v>50000</v>
      </c>
      <c r="G25" s="155">
        <v>50000</v>
      </c>
      <c r="H25" s="155">
        <v>0</v>
      </c>
      <c r="I25" s="156" t="s">
        <v>144</v>
      </c>
      <c r="J25" s="157"/>
      <c r="K25" s="157"/>
    </row>
    <row r="26" spans="1:11" ht="48.75" customHeight="1">
      <c r="A26" s="153">
        <v>13</v>
      </c>
      <c r="B26" s="153">
        <v>700</v>
      </c>
      <c r="C26" s="153">
        <v>70005</v>
      </c>
      <c r="D26" s="154" t="s">
        <v>161</v>
      </c>
      <c r="E26" s="155">
        <v>50000</v>
      </c>
      <c r="F26" s="155">
        <v>50000</v>
      </c>
      <c r="G26" s="155">
        <v>50000</v>
      </c>
      <c r="H26" s="155">
        <v>0</v>
      </c>
      <c r="I26" s="156" t="s">
        <v>144</v>
      </c>
      <c r="J26" s="157"/>
      <c r="K26" s="157"/>
    </row>
    <row r="27" spans="1:11" ht="78" customHeight="1">
      <c r="A27" s="153">
        <v>14</v>
      </c>
      <c r="B27" s="153">
        <v>700</v>
      </c>
      <c r="C27" s="153">
        <v>70005</v>
      </c>
      <c r="D27" s="154" t="s">
        <v>162</v>
      </c>
      <c r="E27" s="155">
        <v>75000</v>
      </c>
      <c r="F27" s="155">
        <v>75000</v>
      </c>
      <c r="G27" s="155">
        <v>75000</v>
      </c>
      <c r="H27" s="155">
        <v>0</v>
      </c>
      <c r="I27" s="156" t="s">
        <v>163</v>
      </c>
      <c r="J27" s="157"/>
      <c r="K27" s="157"/>
    </row>
    <row r="28" spans="1:11" ht="39" customHeight="1">
      <c r="A28" s="153"/>
      <c r="B28" s="153"/>
      <c r="C28" s="153"/>
      <c r="D28" s="154" t="s">
        <v>164</v>
      </c>
      <c r="E28" s="155">
        <v>0</v>
      </c>
      <c r="F28" s="155">
        <v>0</v>
      </c>
      <c r="G28" s="155">
        <v>0</v>
      </c>
      <c r="H28" s="155">
        <v>0</v>
      </c>
      <c r="I28" s="156" t="s">
        <v>163</v>
      </c>
      <c r="J28" s="157"/>
      <c r="K28" s="157"/>
    </row>
    <row r="29" spans="1:11" ht="45" customHeight="1">
      <c r="A29" s="153">
        <v>15</v>
      </c>
      <c r="B29" s="153">
        <v>700</v>
      </c>
      <c r="C29" s="153">
        <v>70005</v>
      </c>
      <c r="D29" s="154" t="s">
        <v>165</v>
      </c>
      <c r="E29" s="155">
        <v>150000</v>
      </c>
      <c r="F29" s="155">
        <v>150000</v>
      </c>
      <c r="G29" s="155">
        <v>40000</v>
      </c>
      <c r="H29" s="155">
        <v>0</v>
      </c>
      <c r="I29" s="156" t="s">
        <v>166</v>
      </c>
      <c r="J29" s="157"/>
      <c r="K29" s="157"/>
    </row>
    <row r="30" spans="1:11" ht="39" customHeight="1">
      <c r="A30" s="153"/>
      <c r="B30" s="153"/>
      <c r="C30" s="153"/>
      <c r="D30" s="154" t="s">
        <v>164</v>
      </c>
      <c r="E30" s="155">
        <v>0</v>
      </c>
      <c r="F30" s="155">
        <v>0</v>
      </c>
      <c r="G30" s="155">
        <v>0</v>
      </c>
      <c r="H30" s="155">
        <v>0</v>
      </c>
      <c r="I30" s="156" t="s">
        <v>167</v>
      </c>
      <c r="J30" s="157"/>
      <c r="K30" s="157"/>
    </row>
    <row r="31" spans="1:11" ht="45" customHeight="1">
      <c r="A31" s="153">
        <v>16</v>
      </c>
      <c r="B31" s="153">
        <v>700</v>
      </c>
      <c r="C31" s="153">
        <v>70005</v>
      </c>
      <c r="D31" s="154" t="s">
        <v>168</v>
      </c>
      <c r="E31" s="155">
        <v>100000</v>
      </c>
      <c r="F31" s="155">
        <v>100000</v>
      </c>
      <c r="G31" s="155">
        <v>25000</v>
      </c>
      <c r="H31" s="155">
        <v>0</v>
      </c>
      <c r="I31" s="156" t="s">
        <v>169</v>
      </c>
      <c r="J31" s="157"/>
      <c r="K31" s="157"/>
    </row>
    <row r="32" spans="1:11" ht="44.25" customHeight="1">
      <c r="A32" s="153">
        <v>17</v>
      </c>
      <c r="B32" s="153">
        <v>700</v>
      </c>
      <c r="C32" s="153">
        <v>70005</v>
      </c>
      <c r="D32" s="158" t="s">
        <v>170</v>
      </c>
      <c r="E32" s="155">
        <v>10992.5</v>
      </c>
      <c r="F32" s="155">
        <v>10992.5</v>
      </c>
      <c r="G32" s="155">
        <v>10992.5</v>
      </c>
      <c r="H32" s="155">
        <v>0</v>
      </c>
      <c r="I32" s="159" t="s">
        <v>144</v>
      </c>
      <c r="J32" s="157"/>
      <c r="K32" s="157"/>
    </row>
    <row r="33" spans="1:11" ht="57" customHeight="1">
      <c r="A33" s="153">
        <v>18</v>
      </c>
      <c r="B33" s="153">
        <v>700</v>
      </c>
      <c r="C33" s="153">
        <v>70005</v>
      </c>
      <c r="D33" s="158" t="s">
        <v>171</v>
      </c>
      <c r="E33" s="155">
        <v>10816.62</v>
      </c>
      <c r="F33" s="155">
        <v>10816.62</v>
      </c>
      <c r="G33" s="155">
        <v>10816.62</v>
      </c>
      <c r="H33" s="155">
        <v>0</v>
      </c>
      <c r="I33" s="159" t="s">
        <v>144</v>
      </c>
      <c r="J33" s="157"/>
      <c r="K33" s="157"/>
    </row>
    <row r="34" spans="1:11" ht="57.75" customHeight="1">
      <c r="A34" s="153">
        <v>19</v>
      </c>
      <c r="B34" s="153">
        <v>700</v>
      </c>
      <c r="C34" s="153">
        <v>70005</v>
      </c>
      <c r="D34" s="158" t="s">
        <v>172</v>
      </c>
      <c r="E34" s="155">
        <v>9981.19</v>
      </c>
      <c r="F34" s="155">
        <v>9981.19</v>
      </c>
      <c r="G34" s="155">
        <v>9981.19</v>
      </c>
      <c r="H34" s="155">
        <v>0</v>
      </c>
      <c r="I34" s="159" t="s">
        <v>144</v>
      </c>
      <c r="J34" s="157"/>
      <c r="K34" s="157"/>
    </row>
    <row r="35" spans="1:11" ht="45" customHeight="1">
      <c r="A35" s="153">
        <v>20</v>
      </c>
      <c r="B35" s="153">
        <v>700</v>
      </c>
      <c r="C35" s="153">
        <v>70005</v>
      </c>
      <c r="D35" s="164" t="s">
        <v>173</v>
      </c>
      <c r="E35" s="155">
        <v>14246.28</v>
      </c>
      <c r="F35" s="155">
        <v>14246.28</v>
      </c>
      <c r="G35" s="155">
        <v>14246.28</v>
      </c>
      <c r="H35" s="155">
        <v>0</v>
      </c>
      <c r="I35" s="159" t="s">
        <v>144</v>
      </c>
      <c r="J35" s="157"/>
      <c r="K35" s="157"/>
    </row>
    <row r="36" spans="1:11" ht="54.75" customHeight="1">
      <c r="A36" s="153">
        <v>21</v>
      </c>
      <c r="B36" s="153">
        <v>700</v>
      </c>
      <c r="C36" s="153">
        <v>70005</v>
      </c>
      <c r="D36" s="164" t="s">
        <v>174</v>
      </c>
      <c r="E36" s="155">
        <v>32100</v>
      </c>
      <c r="F36" s="155">
        <v>32100</v>
      </c>
      <c r="G36" s="155">
        <v>32100</v>
      </c>
      <c r="H36" s="155"/>
      <c r="I36" s="159" t="s">
        <v>144</v>
      </c>
      <c r="J36" s="157"/>
      <c r="K36" s="157"/>
    </row>
    <row r="37" spans="1:11" ht="48.75" customHeight="1">
      <c r="A37" s="153">
        <v>22</v>
      </c>
      <c r="B37" s="153">
        <v>700</v>
      </c>
      <c r="C37" s="153">
        <v>70005</v>
      </c>
      <c r="D37" s="164" t="s">
        <v>175</v>
      </c>
      <c r="E37" s="155">
        <v>127866.76</v>
      </c>
      <c r="F37" s="155">
        <v>127866.76</v>
      </c>
      <c r="G37" s="155">
        <v>29484.02</v>
      </c>
      <c r="H37" s="155">
        <v>0</v>
      </c>
      <c r="I37" s="156" t="s">
        <v>176</v>
      </c>
      <c r="J37" s="157"/>
      <c r="K37" s="157"/>
    </row>
    <row r="38" spans="1:11" ht="36" customHeight="1">
      <c r="A38" s="147" t="s">
        <v>177</v>
      </c>
      <c r="B38" s="147"/>
      <c r="C38" s="147"/>
      <c r="D38" s="148"/>
      <c r="E38" s="160">
        <v>466003.35</v>
      </c>
      <c r="F38" s="160">
        <v>466003.35</v>
      </c>
      <c r="G38" s="165">
        <v>277620.61</v>
      </c>
      <c r="H38" s="165">
        <f>SUM(H23:H37)</f>
        <v>0</v>
      </c>
      <c r="I38" s="166" t="s">
        <v>178</v>
      </c>
      <c r="J38" s="162"/>
      <c r="K38" s="162"/>
    </row>
    <row r="39" spans="1:11" ht="36.75" customHeight="1">
      <c r="A39" s="167">
        <v>23</v>
      </c>
      <c r="B39" s="167">
        <v>750</v>
      </c>
      <c r="C39" s="167">
        <v>75023</v>
      </c>
      <c r="D39" s="168" t="s">
        <v>179</v>
      </c>
      <c r="E39" s="169">
        <v>10000</v>
      </c>
      <c r="F39" s="169">
        <v>10000</v>
      </c>
      <c r="G39" s="169">
        <v>10000</v>
      </c>
      <c r="H39" s="169">
        <v>0</v>
      </c>
      <c r="I39" s="170" t="s">
        <v>163</v>
      </c>
      <c r="J39" s="171"/>
      <c r="K39" s="171"/>
    </row>
    <row r="40" spans="1:11" ht="36.75" customHeight="1">
      <c r="A40" s="147" t="s">
        <v>180</v>
      </c>
      <c r="B40" s="147"/>
      <c r="C40" s="147"/>
      <c r="D40" s="148"/>
      <c r="E40" s="160">
        <f>SUM(E39:E39)</f>
        <v>10000</v>
      </c>
      <c r="F40" s="160">
        <f>SUM(F39:F39)</f>
        <v>10000</v>
      </c>
      <c r="G40" s="160">
        <f>SUM(G39:G39)</f>
        <v>10000</v>
      </c>
      <c r="H40" s="160">
        <v>0</v>
      </c>
      <c r="I40" s="166" t="s">
        <v>181</v>
      </c>
      <c r="J40" s="162"/>
      <c r="K40" s="162"/>
    </row>
    <row r="41" spans="1:11" ht="36.75" customHeight="1">
      <c r="A41" s="167">
        <v>24</v>
      </c>
      <c r="B41" s="167">
        <v>754</v>
      </c>
      <c r="C41" s="167">
        <v>75412</v>
      </c>
      <c r="D41" s="168" t="s">
        <v>182</v>
      </c>
      <c r="E41" s="169">
        <v>230000</v>
      </c>
      <c r="F41" s="169">
        <v>230000</v>
      </c>
      <c r="G41" s="169">
        <v>150000</v>
      </c>
      <c r="H41" s="169">
        <v>0</v>
      </c>
      <c r="I41" s="170" t="s">
        <v>183</v>
      </c>
      <c r="J41" s="171"/>
      <c r="K41" s="171"/>
    </row>
    <row r="42" spans="1:11" ht="36.75" customHeight="1">
      <c r="A42" s="147" t="s">
        <v>184</v>
      </c>
      <c r="B42" s="147"/>
      <c r="C42" s="147"/>
      <c r="D42" s="148"/>
      <c r="E42" s="160">
        <v>230000</v>
      </c>
      <c r="F42" s="160">
        <v>230000</v>
      </c>
      <c r="G42" s="160">
        <f>SUM(G41:G41)</f>
        <v>150000</v>
      </c>
      <c r="H42" s="160">
        <v>0</v>
      </c>
      <c r="I42" s="172" t="s">
        <v>185</v>
      </c>
      <c r="J42" s="162"/>
      <c r="K42" s="162"/>
    </row>
    <row r="43" spans="1:11" ht="54.75" customHeight="1">
      <c r="A43" s="153">
        <v>25</v>
      </c>
      <c r="B43" s="153">
        <v>801</v>
      </c>
      <c r="C43" s="153">
        <v>80101</v>
      </c>
      <c r="D43" s="154" t="s">
        <v>186</v>
      </c>
      <c r="E43" s="155">
        <v>50000</v>
      </c>
      <c r="F43" s="155">
        <v>50000</v>
      </c>
      <c r="G43" s="155">
        <v>50000</v>
      </c>
      <c r="H43" s="155">
        <v>0</v>
      </c>
      <c r="I43" s="156" t="s">
        <v>187</v>
      </c>
      <c r="J43" s="173"/>
      <c r="K43" s="157"/>
    </row>
    <row r="44" spans="1:11" ht="44.25" customHeight="1">
      <c r="A44" s="153"/>
      <c r="B44" s="153"/>
      <c r="C44" s="153"/>
      <c r="D44" s="154" t="s">
        <v>164</v>
      </c>
      <c r="E44" s="155">
        <v>0</v>
      </c>
      <c r="F44" s="155">
        <v>0</v>
      </c>
      <c r="G44" s="155">
        <v>0</v>
      </c>
      <c r="H44" s="155">
        <v>0</v>
      </c>
      <c r="I44" s="156" t="s">
        <v>187</v>
      </c>
      <c r="J44" s="173"/>
      <c r="K44" s="157"/>
    </row>
    <row r="45" spans="1:11" ht="47.25" customHeight="1">
      <c r="A45" s="153">
        <v>26</v>
      </c>
      <c r="B45" s="153">
        <v>801</v>
      </c>
      <c r="C45" s="153">
        <v>80101</v>
      </c>
      <c r="D45" s="154" t="s">
        <v>188</v>
      </c>
      <c r="E45" s="155">
        <v>145000</v>
      </c>
      <c r="F45" s="155">
        <v>145000</v>
      </c>
      <c r="G45" s="155">
        <v>50000</v>
      </c>
      <c r="H45" s="155">
        <v>0</v>
      </c>
      <c r="I45" s="156" t="s">
        <v>189</v>
      </c>
      <c r="J45" s="173"/>
      <c r="K45" s="157"/>
    </row>
    <row r="46" spans="1:11" ht="39.75" customHeight="1">
      <c r="A46" s="153"/>
      <c r="B46" s="153"/>
      <c r="C46" s="153"/>
      <c r="D46" s="154" t="s">
        <v>164</v>
      </c>
      <c r="E46" s="155">
        <v>0</v>
      </c>
      <c r="F46" s="155">
        <v>0</v>
      </c>
      <c r="G46" s="155">
        <v>0</v>
      </c>
      <c r="H46" s="155">
        <v>0</v>
      </c>
      <c r="I46" s="156" t="s">
        <v>190</v>
      </c>
      <c r="J46" s="173"/>
      <c r="K46" s="157"/>
    </row>
    <row r="47" spans="1:11" ht="44.25" customHeight="1">
      <c r="A47" s="153">
        <v>27</v>
      </c>
      <c r="B47" s="153">
        <v>801</v>
      </c>
      <c r="C47" s="153">
        <v>80101</v>
      </c>
      <c r="D47" s="154" t="s">
        <v>191</v>
      </c>
      <c r="E47" s="155">
        <v>121076</v>
      </c>
      <c r="F47" s="155">
        <v>121076</v>
      </c>
      <c r="G47" s="155">
        <v>60538</v>
      </c>
      <c r="H47" s="155">
        <v>0</v>
      </c>
      <c r="I47" s="156" t="s">
        <v>192</v>
      </c>
      <c r="J47" s="173"/>
      <c r="K47" s="157"/>
    </row>
    <row r="48" spans="1:11" ht="44.25" customHeight="1">
      <c r="A48" s="153">
        <v>28</v>
      </c>
      <c r="B48" s="153">
        <v>801</v>
      </c>
      <c r="C48" s="153">
        <v>80101</v>
      </c>
      <c r="D48" s="154" t="s">
        <v>193</v>
      </c>
      <c r="E48" s="155">
        <v>121076</v>
      </c>
      <c r="F48" s="155">
        <v>121076</v>
      </c>
      <c r="G48" s="155">
        <v>60538</v>
      </c>
      <c r="H48" s="155">
        <v>0</v>
      </c>
      <c r="I48" s="156" t="s">
        <v>194</v>
      </c>
      <c r="J48" s="157"/>
      <c r="K48" s="157"/>
    </row>
    <row r="49" spans="1:11" ht="44.25" customHeight="1">
      <c r="A49" s="153">
        <v>29</v>
      </c>
      <c r="B49" s="153">
        <v>801</v>
      </c>
      <c r="C49" s="153">
        <v>80101</v>
      </c>
      <c r="D49" s="154" t="s">
        <v>195</v>
      </c>
      <c r="E49" s="155">
        <v>151000</v>
      </c>
      <c r="F49" s="155">
        <v>151000</v>
      </c>
      <c r="G49" s="155">
        <v>22650</v>
      </c>
      <c r="H49" s="155">
        <v>0</v>
      </c>
      <c r="I49" s="156" t="s">
        <v>196</v>
      </c>
      <c r="J49" s="157"/>
      <c r="K49" s="157"/>
    </row>
    <row r="50" spans="1:11" ht="44.25" customHeight="1">
      <c r="A50" s="153">
        <v>30</v>
      </c>
      <c r="B50" s="153">
        <v>801</v>
      </c>
      <c r="C50" s="153">
        <v>80101</v>
      </c>
      <c r="D50" s="158" t="s">
        <v>197</v>
      </c>
      <c r="E50" s="155">
        <v>7013.85</v>
      </c>
      <c r="F50" s="155">
        <v>7013.85</v>
      </c>
      <c r="G50" s="155">
        <v>7013.85</v>
      </c>
      <c r="H50" s="155">
        <v>0</v>
      </c>
      <c r="I50" s="159" t="s">
        <v>187</v>
      </c>
      <c r="J50" s="157"/>
      <c r="K50" s="157"/>
    </row>
    <row r="51" spans="1:11" ht="44.25" customHeight="1">
      <c r="A51" s="153">
        <v>31</v>
      </c>
      <c r="B51" s="153">
        <v>801</v>
      </c>
      <c r="C51" s="153">
        <v>80101</v>
      </c>
      <c r="D51" s="158" t="s">
        <v>198</v>
      </c>
      <c r="E51" s="155">
        <v>2134.45</v>
      </c>
      <c r="F51" s="155">
        <v>2134.45</v>
      </c>
      <c r="G51" s="155">
        <v>2134.45</v>
      </c>
      <c r="H51" s="155">
        <v>0</v>
      </c>
      <c r="I51" s="159" t="s">
        <v>187</v>
      </c>
      <c r="J51" s="157"/>
      <c r="K51" s="157"/>
    </row>
    <row r="52" spans="1:11" ht="51" customHeight="1">
      <c r="A52" s="153">
        <v>32</v>
      </c>
      <c r="B52" s="153">
        <v>801</v>
      </c>
      <c r="C52" s="153">
        <v>80101</v>
      </c>
      <c r="D52" s="158" t="s">
        <v>199</v>
      </c>
      <c r="E52" s="155">
        <v>10398.91</v>
      </c>
      <c r="F52" s="155">
        <v>10398.91</v>
      </c>
      <c r="G52" s="155">
        <v>10398.91</v>
      </c>
      <c r="H52" s="155">
        <v>0</v>
      </c>
      <c r="I52" s="159" t="s">
        <v>187</v>
      </c>
      <c r="J52" s="157"/>
      <c r="K52" s="157"/>
    </row>
    <row r="53" spans="1:11" ht="57" customHeight="1">
      <c r="A53" s="153">
        <v>33</v>
      </c>
      <c r="B53" s="153">
        <v>801</v>
      </c>
      <c r="C53" s="153">
        <v>80101</v>
      </c>
      <c r="D53" s="174" t="s">
        <v>200</v>
      </c>
      <c r="E53" s="155">
        <v>2000</v>
      </c>
      <c r="F53" s="155">
        <v>2000</v>
      </c>
      <c r="G53" s="155">
        <v>2000</v>
      </c>
      <c r="H53" s="155">
        <v>0</v>
      </c>
      <c r="I53" s="159" t="s">
        <v>187</v>
      </c>
      <c r="J53" s="157"/>
      <c r="K53" s="157"/>
    </row>
    <row r="54" spans="1:11" ht="48.75" customHeight="1">
      <c r="A54" s="153">
        <v>34</v>
      </c>
      <c r="B54" s="153">
        <v>801</v>
      </c>
      <c r="C54" s="153">
        <v>80101</v>
      </c>
      <c r="D54" s="175" t="s">
        <v>201</v>
      </c>
      <c r="E54" s="155">
        <v>10069.13</v>
      </c>
      <c r="F54" s="155">
        <v>10069.13</v>
      </c>
      <c r="G54" s="155">
        <v>10069.13</v>
      </c>
      <c r="H54" s="155">
        <v>0</v>
      </c>
      <c r="I54" s="159" t="s">
        <v>187</v>
      </c>
      <c r="J54" s="157"/>
      <c r="K54" s="157"/>
    </row>
    <row r="55" spans="1:11" ht="79.5" customHeight="1">
      <c r="A55" s="153">
        <v>35</v>
      </c>
      <c r="B55" s="153">
        <v>801</v>
      </c>
      <c r="C55" s="153">
        <v>80101</v>
      </c>
      <c r="D55" s="175" t="s">
        <v>202</v>
      </c>
      <c r="E55" s="155">
        <v>18900</v>
      </c>
      <c r="F55" s="155">
        <v>18900</v>
      </c>
      <c r="G55" s="155">
        <v>9450</v>
      </c>
      <c r="H55" s="155">
        <v>0</v>
      </c>
      <c r="I55" s="156" t="s">
        <v>203</v>
      </c>
      <c r="J55" s="157"/>
      <c r="K55" s="157"/>
    </row>
    <row r="56" spans="1:11" ht="34.5">
      <c r="A56" s="147" t="s">
        <v>204</v>
      </c>
      <c r="B56" s="147"/>
      <c r="C56" s="147"/>
      <c r="D56" s="148"/>
      <c r="E56" s="160">
        <v>443668.34</v>
      </c>
      <c r="F56" s="160">
        <v>443668.34</v>
      </c>
      <c r="G56" s="165">
        <v>184792.34</v>
      </c>
      <c r="H56" s="165">
        <v>0</v>
      </c>
      <c r="I56" s="166" t="s">
        <v>205</v>
      </c>
      <c r="J56" s="176"/>
      <c r="K56" s="162"/>
    </row>
    <row r="57" spans="1:11" ht="45.75">
      <c r="A57" s="177" t="s">
        <v>4</v>
      </c>
      <c r="B57" s="177"/>
      <c r="C57" s="177"/>
      <c r="D57" s="178"/>
      <c r="E57" s="179">
        <v>6768361.92</v>
      </c>
      <c r="F57" s="179">
        <v>6768361.92</v>
      </c>
      <c r="G57" s="180">
        <v>2200485.92</v>
      </c>
      <c r="H57" s="180">
        <f>H18+H22+H38+H40+H42+H56</f>
        <v>1354000</v>
      </c>
      <c r="I57" s="181" t="s">
        <v>206</v>
      </c>
      <c r="J57" s="182">
        <f>J18+J56</f>
        <v>0</v>
      </c>
      <c r="K57" s="183" t="s">
        <v>207</v>
      </c>
    </row>
    <row r="58" spans="1:11" ht="13.5">
      <c r="A58" s="184" t="s">
        <v>208</v>
      </c>
      <c r="B58" s="184"/>
      <c r="C58" s="184"/>
      <c r="D58" s="185"/>
      <c r="E58" s="185"/>
      <c r="F58" s="185"/>
      <c r="G58" s="185"/>
      <c r="J58" s="186"/>
      <c r="K58" s="186"/>
    </row>
    <row r="59" spans="1:11" ht="13.5">
      <c r="A59" s="184" t="s">
        <v>209</v>
      </c>
      <c r="B59" s="184"/>
      <c r="C59" s="184"/>
      <c r="D59" s="185"/>
      <c r="E59" s="185"/>
      <c r="F59" s="185"/>
      <c r="G59" s="185"/>
      <c r="J59" s="186"/>
      <c r="K59" s="186"/>
    </row>
    <row r="60" spans="1:11" ht="13.5">
      <c r="A60" s="184" t="s">
        <v>210</v>
      </c>
      <c r="B60" s="184"/>
      <c r="C60" s="184"/>
      <c r="D60" s="185"/>
      <c r="E60" s="185"/>
      <c r="F60" s="185"/>
      <c r="G60" s="185"/>
      <c r="H60" s="185"/>
      <c r="I60" s="185"/>
      <c r="J60" s="184"/>
      <c r="K60" s="184"/>
    </row>
    <row r="61" spans="1:11" ht="13.5">
      <c r="A61" s="184" t="s">
        <v>211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</row>
    <row r="62" spans="1:11" ht="12.75" customHeight="1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4"/>
    </row>
    <row r="63" spans="1:11" ht="13.5">
      <c r="A63" s="187" t="s">
        <v>212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4"/>
    </row>
    <row r="64" spans="1:11" ht="12.75" customHeight="1">
      <c r="A64" s="188" t="s">
        <v>213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</row>
    <row r="65" spans="1:11" ht="13.5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</row>
    <row r="66" spans="1:11" ht="12.75" customHeight="1">
      <c r="A66" s="188" t="s">
        <v>214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</row>
    <row r="67" spans="1:11" ht="13.5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</row>
    <row r="68" spans="1:11" ht="12.75" customHeight="1">
      <c r="A68" s="188" t="s">
        <v>215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</row>
    <row r="69" spans="1:11" ht="13.5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</row>
    <row r="70" spans="1:11" ht="13.5" customHeight="1">
      <c r="A70" s="188" t="s">
        <v>216</v>
      </c>
      <c r="B70" s="188"/>
      <c r="C70" s="188"/>
      <c r="D70" s="188"/>
      <c r="E70" s="188"/>
      <c r="F70" s="188"/>
      <c r="G70" s="188"/>
      <c r="H70" s="188"/>
      <c r="I70" s="188"/>
      <c r="J70" s="188"/>
      <c r="K70" s="188"/>
    </row>
    <row r="71" spans="1:11" ht="12.75" customHeight="1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</row>
    <row r="72" spans="1:11" ht="13.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</row>
    <row r="73" spans="1:11" ht="13.5" customHeight="1">
      <c r="A73" s="189" t="s">
        <v>217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</row>
    <row r="74" spans="1:11" ht="12.75" customHeight="1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</row>
    <row r="75" spans="1:11" ht="13.5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</row>
    <row r="76" spans="1:11" ht="13.5" customHeight="1">
      <c r="A76" s="189" t="s">
        <v>218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</row>
    <row r="77" spans="1:11" ht="13.5" customHeight="1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</row>
    <row r="78" spans="1:11" ht="13.5" customHeight="1">
      <c r="A78" s="190" t="s">
        <v>219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</row>
    <row r="79" spans="1:12" ht="24.75" customHeight="1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86"/>
    </row>
    <row r="80" spans="1:15" ht="25.5" customHeight="1">
      <c r="A80" s="191"/>
      <c r="B80" s="191"/>
      <c r="C80" s="191"/>
      <c r="D80" s="191"/>
      <c r="E80" s="187"/>
      <c r="F80" s="187"/>
      <c r="G80" s="187"/>
      <c r="H80" s="187"/>
      <c r="I80" s="187"/>
      <c r="J80" s="187"/>
      <c r="K80" s="184"/>
      <c r="L80" s="186"/>
      <c r="M80" s="186"/>
      <c r="N80" s="186"/>
      <c r="O80" s="186"/>
    </row>
    <row r="81" spans="1:15" ht="13.5">
      <c r="A81" s="191" t="s">
        <v>220</v>
      </c>
      <c r="B81" s="191"/>
      <c r="C81" s="191"/>
      <c r="D81" s="191"/>
      <c r="E81" s="187"/>
      <c r="F81" s="187"/>
      <c r="G81" s="187"/>
      <c r="H81" s="187"/>
      <c r="I81" s="187"/>
      <c r="J81" s="187"/>
      <c r="K81" s="184"/>
      <c r="L81" s="186"/>
      <c r="M81" s="186"/>
      <c r="N81" s="186"/>
      <c r="O81" s="186"/>
    </row>
    <row r="82" spans="1:15" ht="13.5">
      <c r="A82" s="192"/>
      <c r="B82" s="192"/>
      <c r="C82" s="192"/>
      <c r="D82" s="192"/>
      <c r="E82" s="192"/>
      <c r="F82" s="192"/>
      <c r="G82" s="192"/>
      <c r="M82" s="186"/>
      <c r="N82" s="186"/>
      <c r="O82" s="186"/>
    </row>
    <row r="83" spans="1:7" ht="13.5">
      <c r="A83" s="192"/>
      <c r="B83" s="192"/>
      <c r="C83" s="192"/>
      <c r="D83" s="192"/>
      <c r="E83" s="192"/>
      <c r="F83" s="192"/>
      <c r="G83" s="192"/>
    </row>
  </sheetData>
  <mergeCells count="28"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18:C18"/>
    <mergeCell ref="A22:C22"/>
    <mergeCell ref="A38:C38"/>
    <mergeCell ref="A40:C40"/>
    <mergeCell ref="A42:C42"/>
    <mergeCell ref="A56:C56"/>
    <mergeCell ref="A57:C57"/>
    <mergeCell ref="A64:K65"/>
    <mergeCell ref="A66:K67"/>
    <mergeCell ref="A68:K69"/>
    <mergeCell ref="A70:K72"/>
    <mergeCell ref="A73:K75"/>
    <mergeCell ref="A76:K77"/>
    <mergeCell ref="A78:K79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2012-09-21T07:46:41Z</cp:lastPrinted>
  <dcterms:modified xsi:type="dcterms:W3CDTF">2012-10-01T06:49:59Z</dcterms:modified>
  <cp:category/>
  <cp:version/>
  <cp:contentType/>
  <cp:contentStatus/>
  <cp:revision>76</cp:revision>
</cp:coreProperties>
</file>