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Arkusz8" sheetId="1" r:id="rId1"/>
    <sheet name="Arkusz9" sheetId="2" r:id="rId2"/>
  </sheets>
  <definedNames/>
  <calcPr fullCalcOnLoad="1"/>
</workbook>
</file>

<file path=xl/sharedStrings.xml><?xml version="1.0" encoding="utf-8"?>
<sst xmlns="http://schemas.openxmlformats.org/spreadsheetml/2006/main" count="143" uniqueCount="114">
  <si>
    <t>Załącznik Nr 2b do Uchwały Rady Gminy Gostynin Nr 203/XXVI/2012</t>
  </si>
  <si>
    <t>z dnia 29 listopada 2012r.</t>
  </si>
  <si>
    <t>WYDATKI MAJĄTKOWE</t>
  </si>
  <si>
    <t>Dział</t>
  </si>
  <si>
    <t>Rozdział</t>
  </si>
  <si>
    <t>Nazwa działu i rozdziału</t>
  </si>
  <si>
    <t>Ogółem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</si>
  <si>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</si>
  <si>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</si>
  <si>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</si>
  <si>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</si>
  <si>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</si>
  <si>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>Przed zmianą</t>
  </si>
  <si>
    <t>Zmiana</t>
  </si>
  <si>
    <t>Po zmianie</t>
  </si>
  <si>
    <t xml:space="preserve">programy finansowane z udziałem środków europejskich i innych środków pochodzących ze źródeł zagranicznych niepodlegających zwrotowi </t>
  </si>
  <si>
    <t>010</t>
  </si>
  <si>
    <t>Rolnictwo i łowiectwo</t>
  </si>
  <si>
    <t>01010</t>
  </si>
  <si>
    <t>Infrastruktura wodociągowa i sanitacyjna wsi</t>
  </si>
  <si>
    <t>Ogółem wydatki</t>
  </si>
  <si>
    <t xml:space="preserve">                    Załącznik nr 3 do Uchwały Rady Gminy Gostynin</t>
  </si>
  <si>
    <t xml:space="preserve">                    Nr 203/XXVI/2012 z dnia 29 listopada 2012r.</t>
  </si>
  <si>
    <t xml:space="preserve">Wydatki na zadania inwestycyjne na 2012 rok 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</si>
  <si>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</si>
  <si>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</si>
  <si>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</si>
  <si>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</si>
  <si>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</si>
  <si>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</si>
  <si>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2012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</si>
  <si>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</si>
  <si>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</si>
  <si>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</si>
  <si>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</si>
  <si>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</si>
  <si>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</t>
  </si>
  <si>
    <t>O1010</t>
  </si>
  <si>
    <t xml:space="preserve">Przebudowa sieci kanalizacji sanitarnej we wsi Sokołów oraz budowa przyłącza kanalizacyjnego do budynku nr 18A w Sokołowie </t>
  </si>
  <si>
    <t xml:space="preserve">A.      
B. 301 617,26
C. </t>
  </si>
  <si>
    <t>Rozbudowa oczyszczalni ścieków w m. Lucień</t>
  </si>
  <si>
    <t xml:space="preserve">A.      
B.600 000,00
C. 
</t>
  </si>
  <si>
    <t>po zmianie</t>
  </si>
  <si>
    <t>Przebudowa i rozbudowa stacji uzdatniania wody w m. Sieraków</t>
  </si>
  <si>
    <t xml:space="preserve">A.      
B.1 200 000,00
C. </t>
  </si>
  <si>
    <t>Rozbudowa sieci wodociągowych na terenie gminy min. w m. : Klusek, Gorzewo</t>
  </si>
  <si>
    <t xml:space="preserve">A.      
B.
C.
</t>
  </si>
  <si>
    <t>Budowa przydomowych oczyszczalni ścieków na terenie gminy  – 50szt.</t>
  </si>
  <si>
    <t xml:space="preserve">A. 
B. 375 000,00
C. 210 000,00   </t>
  </si>
  <si>
    <t xml:space="preserve">Rozbudowa sieci kanalizacji sanitarnej na terenie gminy min. w m.: Bierzewice, Dąbrówka, Górki Drugie </t>
  </si>
  <si>
    <t xml:space="preserve">Razem 010 </t>
  </si>
  <si>
    <t>A.
B.  2 476 617,26
C.     210 000,00</t>
  </si>
  <si>
    <t>Przebudowa drogi gminnej Nagodów – Rumunki</t>
  </si>
  <si>
    <t>A.      
B. 
C.</t>
  </si>
  <si>
    <t>Projekt budowlany drogi  gminnej w m. Białe-Antoninów</t>
  </si>
  <si>
    <t>A.    
B.
C.</t>
  </si>
  <si>
    <t>Budowa chodnika przy drodze gminnej do kościoła w Białem – Fundusz sołecki Białe-Antoninów</t>
  </si>
  <si>
    <t>Razem 600</t>
  </si>
  <si>
    <t xml:space="preserve">A.                             B.                              C.  </t>
  </si>
  <si>
    <t>Budowa parkingu i zagospodarowanie terenu przy budynku gminnym gdzie mieści się wiejski ośrodek zdrowia w m. Lucień</t>
  </si>
  <si>
    <t>A.      
B.
C.15 000,00</t>
  </si>
  <si>
    <t>Termomodernizacja budynku gminnego mieszkalnego w m.Jastrzębia 51</t>
  </si>
  <si>
    <t>Termomodernizacja budynku gminnego  mieszkalnego w m. Skrzany 11</t>
  </si>
  <si>
    <t>Przebudowa budynku mieszkalnego gminnego w m. Józefków wraz z  wymianą stolarki oraz pokrycia dachowego</t>
  </si>
  <si>
    <t>Przebudowa świetlicy wiejskiej wraz zagospodarowaniem pomieszczenia w m. Solec.</t>
  </si>
  <si>
    <t xml:space="preserve">A.      
B.75 000,00
C.
</t>
  </si>
  <si>
    <t>Budowa sanitariatów przy świetlicy wiejskiej – Fundusz sołecki Kazimierzów</t>
  </si>
  <si>
    <t>Utwardzenie placu przy świetlicy wiejskiej w Leśniewicach – Fundusz sołecki Leśniewice</t>
  </si>
  <si>
    <t>Dalszy etap wykonania boiska (dokończenie ogrodzenia, postawienie dwóch ławek. Oświetlenie boiska, zakup wykaszarki) – Fundusz sołecki Kozice – Polesie</t>
  </si>
  <si>
    <t>Budowa placu zabaw w m. Bierzewice– Fundusz sołecki Bierzewice</t>
  </si>
  <si>
    <t>Zakupy inwestycyjne – wykup działki w miejscowości Lucień</t>
  </si>
  <si>
    <t xml:space="preserve">Remont lokali mieszkalnych w budynkach nr 52, 53 i 54 oraz budynku mieszkalnego nr 18A we wsi Sokołów </t>
  </si>
  <si>
    <t xml:space="preserve">A.      
B. 98.382,74
C.
</t>
  </si>
  <si>
    <t>Razem 700</t>
  </si>
  <si>
    <t>A.      
B. 173 382,74
C.   15 000,00</t>
  </si>
  <si>
    <t>Zakup sprzętu komputerowego</t>
  </si>
  <si>
    <t>A.      
B.
C.</t>
  </si>
  <si>
    <t>Razem 750</t>
  </si>
  <si>
    <t>A.      
B 
C.</t>
  </si>
  <si>
    <t>Zakup samochodu strażackiego</t>
  </si>
  <si>
    <t>A.      
B.80 000,00
C.</t>
  </si>
  <si>
    <t>Razem 754</t>
  </si>
  <si>
    <t>A.      
B. 80 000,00
C.</t>
  </si>
  <si>
    <t>Budowa placu zabaw przy budynku Szkoły Podstawowej w Sokołowie</t>
  </si>
  <si>
    <t xml:space="preserve">A.60 538,00  
B.  
C.
</t>
  </si>
  <si>
    <t>Budowa placu zabaw przy budynku Szkoły Podstawowej w Teodorowie</t>
  </si>
  <si>
    <t xml:space="preserve">A.60 538,00     
B.  
C.
</t>
  </si>
  <si>
    <t>Termomodernizacja budynku szkoły w m. Zwoleń</t>
  </si>
  <si>
    <t xml:space="preserve">A.      
B. 128 350,00
C.
</t>
  </si>
  <si>
    <t>Zakup i zamontowanie ,, Ogródka jordanowskiego” na placu zabaw przy szkole – Fundusz sołecki Zwoleń</t>
  </si>
  <si>
    <t xml:space="preserve">A.   
B. 
C.
</t>
  </si>
  <si>
    <t>Wykonanie placu zabaw przy szkole we wsi Stefanów(utwardzenie)</t>
  </si>
  <si>
    <t>Wykonanie placu zabaw przy szkole (zakup wyposażenia, utwardzenie placu) – Fundusz sołecki Stefanów</t>
  </si>
  <si>
    <t>Wykonanie placu zabaw przy szkole we wsi Stefanów (ogrodzenie,utwardzenie placu) – Fundusz sołecki Bolesławów</t>
  </si>
  <si>
    <t>Wykonanie placu zabaw przy szkole we wsi Stefanów (zakup wyposażenia, utwardzenie placu) Fundusz sołecki Rogożewek</t>
  </si>
  <si>
    <t>Zakupy inwestycyjne – wyposażenie w sprzęt w ramach programu rozwijania kompetencji uczniów i nauczycieli w zakresie stosowania technologii informacyjno -komunikacyjnych "Cyfrowa Szkoła"</t>
  </si>
  <si>
    <t>A. 9 450,00      
B. 
C.</t>
  </si>
  <si>
    <t>Razem 801</t>
  </si>
  <si>
    <t>A. 130 526,00          B.  128 350,00
C.</t>
  </si>
  <si>
    <t xml:space="preserve">A.      130 526,00
B.   2 858 350,00
C.      225 000,00    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</si>
  <si>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</si>
  <si>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</si>
  <si>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</si>
  <si>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</si>
  <si>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</si>
  <si>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~</t>
    </r>
    <r>
      <rPr>
        <i/>
        <sz val="10"/>
        <rFont val="Arial"/>
        <family val="2"/>
      </rPr>
      <t xml:space="preserve"> Wprowadzono do budżetu w poz. 5 kol.9 poz. C kwotę: 210.000,00zł – wpłaty, pozostałe środki. </t>
    </r>
  </si>
  <si>
    <r>
      <t>~</t>
    </r>
    <r>
      <rPr>
        <i/>
        <sz val="10"/>
        <rFont val="Arial"/>
        <family val="2"/>
      </rPr>
      <t xml:space="preserve"> Wprowadzono do budżetu w poz. 1 kol. 9 poz. B kwotę: 301.617,26zł – umowa o bezzwrotnej pomocy finansowej Nr 2/2012 - Agencja Nieruchomości Rolnych Oddział Terenowy w Warszawie, Filia w Łodzi.</t>
    </r>
  </si>
  <si>
    <r>
      <t>~</t>
    </r>
    <r>
      <rPr>
        <i/>
        <sz val="10"/>
        <rFont val="Arial"/>
        <family val="2"/>
      </rPr>
      <t xml:space="preserve"> Wprowadzono do budżetu w poz. 5 kol. 9 poz. B kwotę: 375.000,00zł – dofinansowanie z Wojewódzkiego Funduszu Ochrony Środowiska i Gospodarki  Wodnej w Warszawie – WFOŚiGW.WGW.AD.4102/049/12-002/2476/12.</t>
    </r>
  </si>
  <si>
    <r>
      <t>~</t>
    </r>
    <r>
      <rPr>
        <i/>
        <sz val="10"/>
        <rFont val="Arial"/>
        <family val="2"/>
      </rPr>
      <t xml:space="preserve"> Wprowadzono do budżetu w poz. 24 kol. 9 poz. B kwotę: 98.382,74zł – umowa o bezzwrotnej pomocy finansowej Nr 2/2012 - Agencja Nieruchomości Rolnych Oddział Terenowy w Warszawie, Filia w Łodzi.</t>
    </r>
  </si>
  <si>
    <r>
      <t>~</t>
    </r>
    <r>
      <rPr>
        <i/>
        <sz val="10"/>
        <rFont val="Arial"/>
        <family val="2"/>
      </rPr>
      <t xml:space="preserve"> Wprowadzono do budżetu w poz. 29  kol. 9 poz. A kwotę: 60.538,00zł - dotacja celowa z budżetu państwa (FIN-I.3111.21.2012.801) umowa Nr 25/UPZ/2012/JST - Rządowy Program wspierania w latach 2009-2014 organów prowadzących w zapewnieniu bezpiecznych warunków nauki, wychowania i opieki w klasach I-III szkół podstawowych i ogólnokształcących szkół muzycznych I stopnia - "Radosna szkoła". </t>
    </r>
  </si>
  <si>
    <r>
      <t>~</t>
    </r>
    <r>
      <rPr>
        <i/>
        <sz val="10"/>
        <color indexed="8"/>
        <rFont val="Arial"/>
        <family val="2"/>
      </rPr>
      <t xml:space="preserve"> Wprowadzono do budżetu w poz. 30 kol. 9 poz. A  kwotę: 60.538,00zł - dotacja celowa z budżetu państwa (FIN-I.3111.21.2012.801) umowa Nr 25/UPZ/2012/JST - Rządowy program wspierania w latach 2009-2014 organów prowadzących w zapewnieniu bezpiecznych warunków nauki, wychowania i opieki w klasach I-III szkół podstawowych i ogólnokształcących szkół muzycznych I stopnia - "Radosna szkoła".</t>
    </r>
  </si>
  <si>
    <r>
      <t>~</t>
    </r>
    <r>
      <rPr>
        <i/>
        <sz val="10"/>
        <color indexed="8"/>
        <rFont val="Arial"/>
        <family val="2"/>
      </rPr>
      <t xml:space="preserve"> Wprowadzono do budżetu w poz.37 kol. 9 poz. A  kwotę: 9.450,00zł - dotacja celowa z budżetu państwa (FIN.-I.3111.29.2012.801) - Rządowy program rozwijania kompetencji uczniów i nauczycieli w zakresie stosowania technologi informacyjno - komunikacyjnych - "Cyfrowa szkoła".</t>
    </r>
  </si>
  <si>
    <t>~ Wprowadzono do budżetu w poz. 24 kol. 9 poz. B kwotę: 80.000,00zł – umowa Nr 103/OR-BP-I.D.2012  z Urzędem Marszałkowskim Województwa Mazowieckiego w sprawie przyznania pomocy finansowej w formie dotacji celowej na dofinansowanie przez Województwo Mazowieckie zakupu sprzętu specjalistycznego dla Ochotniczej Straży Pożarnej Sierakówek.</t>
  </si>
  <si>
    <t xml:space="preserve">Pozostałe środki z kol. 9 będą wprowadzane sukcesywnie po podpisaniu umów.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</si>
</sst>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 #,##0.00&quot; zł &quot;;\-#,##0.00&quot; zł &quot;;&quot; -&quot;#&quot; zł &quot;;@\ "/>
    <numFmt numFmtId="166" formatCode="#,##0.00&quot; zł &quot;;\-#,##0.00&quot; zł &quot;;&quot; -&quot;#&quot; zł &quot;;@\ "/>
    <numFmt numFmtId="167" formatCode="00"/>
    <numFmt numFmtId="168" formatCode="@"/>
    <numFmt numFmtId="169" formatCode="#,##0.00"/>
    <numFmt numFmtId="170" formatCode="#,###.00"/>
  </numFmts>
  <fonts count="46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7"/>
      <color indexed="8"/>
      <name val="Times New Roman1"/>
      <family val="0"/>
    </font>
    <font>
      <sz val="7"/>
      <color indexed="8"/>
      <name val="Times New Roman1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color indexed="8"/>
      <name val="Arial CE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8.5"/>
      <name val="Arial"/>
      <family val="2"/>
    </font>
    <font>
      <i/>
      <sz val="8.5"/>
      <color indexed="8"/>
      <name val="Arial"/>
      <family val="2"/>
    </font>
    <font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11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5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16" borderId="0" applyNumberFormat="0" applyBorder="0" applyAlignment="0" applyProtection="0"/>
    <xf numFmtId="164" fontId="7" fillId="0" borderId="3" applyNumberFormat="0" applyFill="0" applyAlignment="0" applyProtection="0"/>
    <xf numFmtId="164" fontId="8" fillId="17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5" fillId="2" borderId="1" applyNumberFormat="0" applyAlignment="0" applyProtection="0"/>
    <xf numFmtId="164" fontId="16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5" fontId="13" fillId="0" borderId="0" applyBorder="0" applyProtection="0">
      <alignment/>
    </xf>
    <xf numFmtId="166" fontId="13" fillId="0" borderId="0" applyBorder="0" applyProtection="0">
      <alignment/>
    </xf>
    <xf numFmtId="167" fontId="14" fillId="0" borderId="0" applyBorder="0" applyProtection="0">
      <alignment/>
    </xf>
    <xf numFmtId="164" fontId="20" fillId="18" borderId="0" applyNumberFormat="0" applyBorder="0" applyAlignment="0" applyProtection="0"/>
  </cellStyleXfs>
  <cellXfs count="86">
    <xf numFmtId="164" fontId="0" fillId="0" borderId="0" xfId="0" applyAlignment="1">
      <alignment/>
    </xf>
    <xf numFmtId="164" fontId="21" fillId="0" borderId="0" xfId="55" applyFont="1" applyBorder="1" applyAlignment="1" applyProtection="1">
      <alignment vertical="center"/>
      <protection/>
    </xf>
    <xf numFmtId="164" fontId="21" fillId="0" borderId="0" xfId="55" applyFont="1" applyBorder="1" applyProtection="1">
      <alignment/>
      <protection/>
    </xf>
    <xf numFmtId="164" fontId="21" fillId="0" borderId="0" xfId="55" applyFont="1" applyBorder="1" applyAlignment="1" applyProtection="1">
      <alignment horizontal="center" vertical="center"/>
      <protection/>
    </xf>
    <xf numFmtId="164" fontId="21" fillId="0" borderId="0" xfId="55" applyFont="1" applyBorder="1" applyAlignment="1" applyProtection="1">
      <alignment horizontal="right" vertical="center"/>
      <protection/>
    </xf>
    <xf numFmtId="164" fontId="22" fillId="0" borderId="0" xfId="55" applyFont="1" applyBorder="1" applyAlignment="1" applyProtection="1">
      <alignment vertical="center"/>
      <protection/>
    </xf>
    <xf numFmtId="164" fontId="23" fillId="0" borderId="0" xfId="55" applyFont="1" applyBorder="1" applyAlignment="1" applyProtection="1">
      <alignment vertical="center"/>
      <protection/>
    </xf>
    <xf numFmtId="164" fontId="23" fillId="2" borderId="10" xfId="55" applyFont="1" applyFill="1" applyBorder="1" applyAlignment="1" applyProtection="1">
      <alignment horizontal="center" vertical="center" wrapText="1"/>
      <protection/>
    </xf>
    <xf numFmtId="164" fontId="23" fillId="2" borderId="10" xfId="55" applyFont="1" applyFill="1" applyBorder="1" applyAlignment="1" applyProtection="1">
      <alignment vertical="center" wrapText="1"/>
      <protection/>
    </xf>
    <xf numFmtId="164" fontId="24" fillId="2" borderId="10" xfId="55" applyFont="1" applyFill="1" applyBorder="1" applyAlignment="1" applyProtection="1">
      <alignment horizontal="center" vertical="center" wrapText="1"/>
      <protection/>
    </xf>
    <xf numFmtId="164" fontId="21" fillId="0" borderId="10" xfId="55" applyFont="1" applyBorder="1" applyAlignment="1" applyProtection="1">
      <alignment horizontal="center" vertical="center" wrapText="1"/>
      <protection/>
    </xf>
    <xf numFmtId="168" fontId="25" fillId="2" borderId="10" xfId="56" applyNumberFormat="1" applyFont="1" applyFill="1" applyBorder="1" applyAlignment="1" applyProtection="1">
      <alignment horizontal="center" vertical="center" wrapText="1"/>
      <protection/>
    </xf>
    <xf numFmtId="164" fontId="25" fillId="2" borderId="10" xfId="56" applyNumberFormat="1" applyFont="1" applyFill="1" applyBorder="1" applyAlignment="1" applyProtection="1">
      <alignment horizontal="center" vertical="center" wrapText="1"/>
      <protection/>
    </xf>
    <xf numFmtId="169" fontId="25" fillId="2" borderId="10" xfId="56" applyNumberFormat="1" applyFont="1" applyFill="1" applyBorder="1" applyAlignment="1" applyProtection="1">
      <alignment horizontal="right" vertical="center" wrapText="1"/>
      <protection/>
    </xf>
    <xf numFmtId="164" fontId="26" fillId="0" borderId="0" xfId="56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26" fillId="0" borderId="10" xfId="56" applyNumberFormat="1" applyFont="1" applyFill="1" applyBorder="1" applyAlignment="1" applyProtection="1">
      <alignment horizontal="center" vertical="center" wrapText="1"/>
      <protection/>
    </xf>
    <xf numFmtId="168" fontId="26" fillId="0" borderId="10" xfId="56" applyNumberFormat="1" applyFont="1" applyFill="1" applyBorder="1" applyAlignment="1" applyProtection="1">
      <alignment horizontal="center" vertical="center" wrapText="1"/>
      <protection/>
    </xf>
    <xf numFmtId="169" fontId="26" fillId="0" borderId="10" xfId="56" applyNumberFormat="1" applyFont="1" applyFill="1" applyBorder="1" applyAlignment="1" applyProtection="1">
      <alignment horizontal="right" vertical="center" wrapText="1"/>
      <protection/>
    </xf>
    <xf numFmtId="164" fontId="22" fillId="2" borderId="10" xfId="55" applyFont="1" applyFill="1" applyBorder="1" applyAlignment="1" applyProtection="1">
      <alignment horizontal="center" vertical="center" wrapText="1"/>
      <protection/>
    </xf>
    <xf numFmtId="169" fontId="22" fillId="2" borderId="10" xfId="55" applyNumberFormat="1" applyFont="1" applyFill="1" applyBorder="1" applyAlignment="1" applyProtection="1">
      <alignment horizontal="right" vertical="center" wrapText="1"/>
      <protection/>
    </xf>
    <xf numFmtId="164" fontId="14" fillId="0" borderId="0" xfId="56" applyBorder="1" applyProtection="1">
      <alignment/>
      <protection/>
    </xf>
    <xf numFmtId="164" fontId="14" fillId="0" borderId="0" xfId="56" applyBorder="1" applyAlignment="1" applyProtection="1">
      <alignment vertical="center"/>
      <protection/>
    </xf>
    <xf numFmtId="164" fontId="14" fillId="0" borderId="0" xfId="56" applyFont="1" applyBorder="1" applyAlignment="1" applyProtection="1">
      <alignment vertical="center"/>
      <protection/>
    </xf>
    <xf numFmtId="164" fontId="27" fillId="0" borderId="0" xfId="56" applyFont="1" applyBorder="1" applyAlignment="1" applyProtection="1">
      <alignment horizontal="center" vertical="center" wrapText="1"/>
      <protection/>
    </xf>
    <xf numFmtId="164" fontId="28" fillId="0" borderId="0" xfId="56" applyFont="1" applyBorder="1" applyAlignment="1" applyProtection="1">
      <alignment horizontal="right" vertical="center"/>
      <protection/>
    </xf>
    <xf numFmtId="164" fontId="29" fillId="11" borderId="11" xfId="56" applyFont="1" applyFill="1" applyBorder="1" applyAlignment="1" applyProtection="1">
      <alignment horizontal="center" vertical="center"/>
      <protection/>
    </xf>
    <xf numFmtId="164" fontId="29" fillId="11" borderId="11" xfId="56" applyFont="1" applyFill="1" applyBorder="1" applyAlignment="1" applyProtection="1">
      <alignment horizontal="center" vertical="center" wrapText="1"/>
      <protection/>
    </xf>
    <xf numFmtId="164" fontId="30" fillId="11" borderId="11" xfId="56" applyFont="1" applyFill="1" applyBorder="1" applyAlignment="1" applyProtection="1">
      <alignment horizontal="center" vertical="center" wrapText="1"/>
      <protection/>
    </xf>
    <xf numFmtId="164" fontId="31" fillId="11" borderId="11" xfId="56" applyFont="1" applyFill="1" applyBorder="1" applyAlignment="1" applyProtection="1">
      <alignment horizontal="center" vertical="center" wrapText="1"/>
      <protection/>
    </xf>
    <xf numFmtId="164" fontId="32" fillId="0" borderId="11" xfId="56" applyFont="1" applyBorder="1" applyAlignment="1" applyProtection="1">
      <alignment horizontal="center" vertical="center"/>
      <protection/>
    </xf>
    <xf numFmtId="164" fontId="33" fillId="0" borderId="11" xfId="56" applyFont="1" applyBorder="1" applyAlignment="1" applyProtection="1">
      <alignment horizontal="center" vertical="center"/>
      <protection/>
    </xf>
    <xf numFmtId="164" fontId="34" fillId="0" borderId="11" xfId="56" applyFont="1" applyBorder="1" applyAlignment="1" applyProtection="1">
      <alignment horizontal="left" vertical="center" wrapText="1"/>
      <protection/>
    </xf>
    <xf numFmtId="169" fontId="33" fillId="0" borderId="11" xfId="56" applyNumberFormat="1" applyFont="1" applyBorder="1" applyAlignment="1" applyProtection="1">
      <alignment horizontal="right" vertical="center"/>
      <protection/>
    </xf>
    <xf numFmtId="169" fontId="33" fillId="0" borderId="11" xfId="56" applyNumberFormat="1" applyFont="1" applyBorder="1" applyAlignment="1" applyProtection="1">
      <alignment horizontal="left" vertical="center" wrapText="1"/>
      <protection/>
    </xf>
    <xf numFmtId="169" fontId="34" fillId="0" borderId="11" xfId="56" applyNumberFormat="1" applyFont="1" applyBorder="1" applyAlignment="1" applyProtection="1">
      <alignment horizontal="center" vertical="center"/>
      <protection/>
    </xf>
    <xf numFmtId="164" fontId="34" fillId="0" borderId="11" xfId="56" applyFont="1" applyBorder="1" applyAlignment="1" applyProtection="1">
      <alignment vertical="center"/>
      <protection/>
    </xf>
    <xf numFmtId="169" fontId="33" fillId="0" borderId="11" xfId="56" applyNumberFormat="1" applyFont="1" applyBorder="1" applyAlignment="1" applyProtection="1">
      <alignment horizontal="left" wrapText="1"/>
      <protection/>
    </xf>
    <xf numFmtId="164" fontId="33" fillId="0" borderId="11" xfId="56" applyFont="1" applyBorder="1" applyAlignment="1" applyProtection="1">
      <alignment horizontal="left" wrapText="1"/>
      <protection/>
    </xf>
    <xf numFmtId="164" fontId="35" fillId="0" borderId="11" xfId="56" applyFont="1" applyBorder="1" applyAlignment="1" applyProtection="1">
      <alignment horizontal="left" vertical="center" wrapText="1"/>
      <protection/>
    </xf>
    <xf numFmtId="164" fontId="36" fillId="6" borderId="11" xfId="56" applyFont="1" applyFill="1" applyBorder="1" applyAlignment="1" applyProtection="1">
      <alignment horizontal="center" vertical="center"/>
      <protection/>
    </xf>
    <xf numFmtId="164" fontId="37" fillId="6" borderId="11" xfId="56" applyFont="1" applyFill="1" applyBorder="1" applyAlignment="1" applyProtection="1">
      <alignment vertical="center" wrapText="1"/>
      <protection/>
    </xf>
    <xf numFmtId="170" fontId="38" fillId="6" borderId="11" xfId="56" applyNumberFormat="1" applyFont="1" applyFill="1" applyBorder="1" applyAlignment="1" applyProtection="1">
      <alignment horizontal="right" vertical="center"/>
      <protection/>
    </xf>
    <xf numFmtId="170" fontId="38" fillId="6" borderId="11" xfId="56" applyNumberFormat="1" applyFont="1" applyFill="1" applyBorder="1" applyAlignment="1" applyProtection="1">
      <alignment horizontal="left" wrapText="1"/>
      <protection/>
    </xf>
    <xf numFmtId="170" fontId="22" fillId="6" borderId="11" xfId="56" applyNumberFormat="1" applyFont="1" applyFill="1" applyBorder="1" applyAlignment="1" applyProtection="1">
      <alignment vertical="center"/>
      <protection/>
    </xf>
    <xf numFmtId="164" fontId="22" fillId="6" borderId="11" xfId="56" applyFont="1" applyFill="1" applyBorder="1" applyAlignment="1" applyProtection="1">
      <alignment vertical="center"/>
      <protection/>
    </xf>
    <xf numFmtId="164" fontId="35" fillId="0" borderId="11" xfId="56" applyFont="1" applyBorder="1" applyAlignment="1" applyProtection="1">
      <alignment horizontal="center" vertical="center"/>
      <protection/>
    </xf>
    <xf numFmtId="164" fontId="37" fillId="0" borderId="11" xfId="56" applyFont="1" applyBorder="1" applyAlignment="1" applyProtection="1">
      <alignment vertical="center" wrapText="1"/>
      <protection/>
    </xf>
    <xf numFmtId="169" fontId="35" fillId="0" borderId="11" xfId="56" applyNumberFormat="1" applyFont="1" applyBorder="1" applyAlignment="1" applyProtection="1">
      <alignment horizontal="right" vertical="center"/>
      <protection/>
    </xf>
    <xf numFmtId="169" fontId="35" fillId="0" borderId="11" xfId="56" applyNumberFormat="1" applyFont="1" applyBorder="1" applyAlignment="1" applyProtection="1">
      <alignment vertical="center" wrapText="1"/>
      <protection/>
    </xf>
    <xf numFmtId="164" fontId="37" fillId="0" borderId="11" xfId="56" applyFont="1" applyBorder="1" applyAlignment="1" applyProtection="1">
      <alignment vertical="center"/>
      <protection/>
    </xf>
    <xf numFmtId="164" fontId="34" fillId="0" borderId="11" xfId="54" applyFont="1" applyBorder="1" applyAlignment="1" applyProtection="1">
      <alignment vertical="center" wrapText="1"/>
      <protection/>
    </xf>
    <xf numFmtId="169" fontId="35" fillId="0" borderId="11" xfId="56" applyNumberFormat="1" applyFont="1" applyBorder="1" applyAlignment="1" applyProtection="1">
      <alignment vertical="center" wrapText="1"/>
      <protection/>
    </xf>
    <xf numFmtId="169" fontId="38" fillId="6" borderId="11" xfId="56" applyNumberFormat="1" applyFont="1" applyFill="1" applyBorder="1" applyAlignment="1" applyProtection="1">
      <alignment horizontal="right" vertical="center"/>
      <protection/>
    </xf>
    <xf numFmtId="169" fontId="38" fillId="6" borderId="11" xfId="56" applyNumberFormat="1" applyFont="1" applyFill="1" applyBorder="1" applyAlignment="1" applyProtection="1">
      <alignment horizontal="left" vertical="center" wrapText="1"/>
      <protection/>
    </xf>
    <xf numFmtId="164" fontId="37" fillId="6" borderId="11" xfId="56" applyFont="1" applyFill="1" applyBorder="1" applyAlignment="1" applyProtection="1">
      <alignment vertical="center"/>
      <protection/>
    </xf>
    <xf numFmtId="164" fontId="35" fillId="0" borderId="11" xfId="56" applyFont="1" applyBorder="1" applyAlignment="1" applyProtection="1">
      <alignment wrapText="1"/>
      <protection/>
    </xf>
    <xf numFmtId="164" fontId="34" fillId="0" borderId="12" xfId="54" applyFont="1" applyBorder="1" applyAlignment="1" applyProtection="1">
      <alignment vertical="center" wrapText="1"/>
      <protection/>
    </xf>
    <xf numFmtId="169" fontId="38" fillId="6" borderId="11" xfId="0" applyNumberFormat="1" applyFont="1" applyFill="1" applyBorder="1" applyAlignment="1" applyProtection="1">
      <alignment horizontal="right" vertical="center"/>
      <protection/>
    </xf>
    <xf numFmtId="169" fontId="38" fillId="6" borderId="11" xfId="56" applyNumberFormat="1" applyFont="1" applyFill="1" applyBorder="1" applyAlignment="1" applyProtection="1">
      <alignment vertical="center" wrapText="1"/>
      <protection/>
    </xf>
    <xf numFmtId="164" fontId="35" fillId="19" borderId="11" xfId="56" applyFont="1" applyFill="1" applyBorder="1" applyAlignment="1" applyProtection="1">
      <alignment horizontal="center" vertical="center"/>
      <protection/>
    </xf>
    <xf numFmtId="164" fontId="37" fillId="19" borderId="11" xfId="56" applyFont="1" applyFill="1" applyBorder="1" applyAlignment="1" applyProtection="1">
      <alignment vertical="center" wrapText="1"/>
      <protection/>
    </xf>
    <xf numFmtId="169" fontId="35" fillId="19" borderId="11" xfId="56" applyNumberFormat="1" applyFont="1" applyFill="1" applyBorder="1" applyAlignment="1" applyProtection="1">
      <alignment horizontal="right" vertical="center"/>
      <protection/>
    </xf>
    <xf numFmtId="169" fontId="35" fillId="19" borderId="11" xfId="56" applyNumberFormat="1" applyFont="1" applyFill="1" applyBorder="1" applyAlignment="1" applyProtection="1">
      <alignment vertical="center" wrapText="1"/>
      <protection/>
    </xf>
    <xf numFmtId="164" fontId="37" fillId="19" borderId="11" xfId="56" applyFont="1" applyFill="1" applyBorder="1" applyAlignment="1" applyProtection="1">
      <alignment vertical="center"/>
      <protection/>
    </xf>
    <xf numFmtId="169" fontId="38" fillId="6" borderId="11" xfId="56" applyNumberFormat="1" applyFont="1" applyFill="1" applyBorder="1" applyAlignment="1" applyProtection="1">
      <alignment vertical="center" wrapText="1"/>
      <protection/>
    </xf>
    <xf numFmtId="169" fontId="39" fillId="0" borderId="11" xfId="56" applyNumberFormat="1" applyFont="1" applyBorder="1" applyAlignment="1" applyProtection="1">
      <alignment vertical="center"/>
      <protection/>
    </xf>
    <xf numFmtId="164" fontId="34" fillId="19" borderId="11" xfId="54" applyFont="1" applyFill="1" applyBorder="1" applyAlignment="1" applyProtection="1">
      <alignment vertical="center" wrapText="1"/>
      <protection/>
    </xf>
    <xf numFmtId="164" fontId="34" fillId="0" borderId="11" xfId="54" applyFont="1" applyBorder="1" applyAlignment="1" applyProtection="1">
      <alignment horizontal="left" vertical="center" wrapText="1"/>
      <protection/>
    </xf>
    <xf numFmtId="169" fontId="22" fillId="6" borderId="11" xfId="56" applyNumberFormat="1" applyFont="1" applyFill="1" applyBorder="1" applyAlignment="1" applyProtection="1">
      <alignment vertical="center"/>
      <protection/>
    </xf>
    <xf numFmtId="164" fontId="36" fillId="17" borderId="11" xfId="56" applyFont="1" applyFill="1" applyBorder="1" applyAlignment="1" applyProtection="1">
      <alignment horizontal="center" vertical="center"/>
      <protection/>
    </xf>
    <xf numFmtId="164" fontId="22" fillId="17" borderId="11" xfId="56" applyFont="1" applyFill="1" applyBorder="1" applyAlignment="1" applyProtection="1">
      <alignment horizontal="left" vertical="center"/>
      <protection/>
    </xf>
    <xf numFmtId="170" fontId="36" fillId="17" borderId="11" xfId="56" applyNumberFormat="1" applyFont="1" applyFill="1" applyBorder="1" applyAlignment="1" applyProtection="1">
      <alignment vertical="center"/>
      <protection/>
    </xf>
    <xf numFmtId="170" fontId="36" fillId="17" borderId="11" xfId="0" applyNumberFormat="1" applyFont="1" applyFill="1" applyBorder="1" applyAlignment="1" applyProtection="1">
      <alignment vertical="center"/>
      <protection/>
    </xf>
    <xf numFmtId="169" fontId="36" fillId="17" borderId="11" xfId="56" applyNumberFormat="1" applyFont="1" applyFill="1" applyBorder="1" applyAlignment="1" applyProtection="1">
      <alignment vertical="center" wrapText="1"/>
      <protection/>
    </xf>
    <xf numFmtId="169" fontId="40" fillId="17" borderId="11" xfId="56" applyNumberFormat="1" applyFont="1" applyFill="1" applyBorder="1" applyAlignment="1" applyProtection="1">
      <alignment vertical="center"/>
      <protection/>
    </xf>
    <xf numFmtId="169" fontId="22" fillId="17" borderId="11" xfId="56" applyNumberFormat="1" applyFont="1" applyFill="1" applyBorder="1" applyAlignment="1" applyProtection="1">
      <alignment horizontal="center" vertical="center"/>
      <protection/>
    </xf>
    <xf numFmtId="164" fontId="41" fillId="0" borderId="0" xfId="56" applyFont="1" applyBorder="1" applyAlignment="1" applyProtection="1">
      <alignment vertical="center"/>
      <protection/>
    </xf>
    <xf numFmtId="164" fontId="42" fillId="0" borderId="0" xfId="56" applyFont="1" applyBorder="1" applyProtection="1">
      <alignment/>
      <protection/>
    </xf>
    <xf numFmtId="164" fontId="1" fillId="0" borderId="0" xfId="56" applyFont="1" applyBorder="1" applyAlignment="1" applyProtection="1">
      <alignment vertical="center"/>
      <protection/>
    </xf>
    <xf numFmtId="164" fontId="43" fillId="0" borderId="0" xfId="56" applyFont="1" applyBorder="1" applyAlignment="1" applyProtection="1">
      <alignment vertical="center"/>
      <protection/>
    </xf>
    <xf numFmtId="164" fontId="43" fillId="0" borderId="0" xfId="56" applyFont="1" applyBorder="1" applyAlignment="1" applyProtection="1">
      <alignment horizontal="justify" vertical="center" wrapText="1"/>
      <protection/>
    </xf>
    <xf numFmtId="164" fontId="44" fillId="0" borderId="0" xfId="56" applyFont="1" applyBorder="1" applyAlignment="1" applyProtection="1">
      <alignment horizontal="justify" wrapText="1"/>
      <protection/>
    </xf>
    <xf numFmtId="164" fontId="42" fillId="0" borderId="0" xfId="56" applyFont="1" applyBorder="1" applyAlignment="1" applyProtection="1">
      <alignment horizontal="justify" wrapText="1"/>
      <protection/>
    </xf>
    <xf numFmtId="164" fontId="44" fillId="0" borderId="0" xfId="56" applyFont="1" applyBorder="1" applyProtection="1">
      <alignment/>
      <protection/>
    </xf>
    <xf numFmtId="164" fontId="45" fillId="0" borderId="0" xfId="56" applyFont="1" applyBorder="1" applyProtection="1">
      <alignment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Normalny 4 2" xfId="58"/>
    <cellStyle name="Obliczenia" xfId="59"/>
    <cellStyle name="Suma" xfId="60"/>
    <cellStyle name="Tekst objaśnienia" xfId="61"/>
    <cellStyle name="Tekst ostrzeżenia" xfId="62"/>
    <cellStyle name="Tytuł" xfId="63"/>
    <cellStyle name="Uwaga" xfId="64"/>
    <cellStyle name="Walutowy 2" xfId="65"/>
    <cellStyle name="Walutowy 2 2" xfId="66"/>
    <cellStyle name="Walutowy 3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J5" sqref="J5"/>
    </sheetView>
  </sheetViews>
  <sheetFormatPr defaultColWidth="8.796875" defaultRowHeight="14.25"/>
  <cols>
    <col min="1" max="1" width="4.09765625" style="1" customWidth="1"/>
    <col min="2" max="2" width="7.296875" style="1" customWidth="1"/>
    <col min="3" max="3" width="21.8984375" style="1" customWidth="1"/>
    <col min="4" max="4" width="9.8984375" style="1" customWidth="1"/>
    <col min="5" max="5" width="10.59765625" style="1" customWidth="1"/>
    <col min="6" max="6" width="9.796875" style="1" customWidth="1"/>
    <col min="7" max="7" width="14.09765625" style="1" customWidth="1"/>
    <col min="8" max="8" width="12.296875" style="1" customWidth="1"/>
    <col min="9" max="9" width="8.3984375" style="1" customWidth="1"/>
    <col min="10" max="10" width="8.796875" style="2" customWidth="1"/>
    <col min="11" max="11" width="8.5" style="2" customWidth="1"/>
    <col min="12" max="16384" width="9.296875" style="2" customWidth="1"/>
  </cols>
  <sheetData>
    <row r="1" spans="1:11" ht="13.5">
      <c r="A1" s="3"/>
      <c r="B1" s="3"/>
      <c r="C1" s="3"/>
      <c r="D1" s="3"/>
      <c r="E1" s="3"/>
      <c r="F1" s="3"/>
      <c r="G1" s="4" t="s">
        <v>0</v>
      </c>
      <c r="H1" s="4"/>
      <c r="I1" s="4"/>
      <c r="J1" s="4"/>
      <c r="K1" s="4"/>
    </row>
    <row r="2" spans="1:11" ht="9.75" customHeight="1">
      <c r="A2" s="3"/>
      <c r="B2" s="3"/>
      <c r="C2" s="3"/>
      <c r="D2" s="3"/>
      <c r="E2" s="3"/>
      <c r="F2" s="3"/>
      <c r="G2" s="4" t="s">
        <v>1</v>
      </c>
      <c r="H2" s="4"/>
      <c r="I2" s="4"/>
      <c r="J2" s="4"/>
      <c r="K2" s="4"/>
    </row>
    <row r="3" spans="1:11" ht="9.7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</row>
    <row r="4" spans="1:11" ht="9.75" customHeight="1">
      <c r="A4" s="3"/>
      <c r="B4" s="3"/>
      <c r="C4" s="3"/>
      <c r="D4" s="3"/>
      <c r="E4" s="3"/>
      <c r="F4" s="3"/>
      <c r="G4" s="4"/>
      <c r="H4" s="4"/>
      <c r="I4" s="4"/>
      <c r="J4" s="4"/>
      <c r="K4" s="4"/>
    </row>
    <row r="5" spans="1:11" ht="11.25" customHeight="1">
      <c r="A5" s="3"/>
      <c r="B5" s="3"/>
      <c r="C5" s="3"/>
      <c r="D5" s="5" t="s">
        <v>2</v>
      </c>
      <c r="E5" s="5"/>
      <c r="F5" s="5"/>
      <c r="G5" s="6"/>
      <c r="I5" s="6"/>
      <c r="J5" s="6"/>
      <c r="K5" s="4"/>
    </row>
    <row r="6" spans="1:11" ht="11.25" customHeight="1">
      <c r="A6" s="3"/>
      <c r="B6" s="3"/>
      <c r="C6" s="3"/>
      <c r="D6" s="5"/>
      <c r="E6" s="5"/>
      <c r="F6" s="5"/>
      <c r="G6" s="6"/>
      <c r="I6" s="6"/>
      <c r="J6" s="6"/>
      <c r="K6" s="4"/>
    </row>
    <row r="7" spans="1:11" ht="12.75" customHeight="1">
      <c r="A7" s="7" t="s">
        <v>3</v>
      </c>
      <c r="B7" s="7" t="s">
        <v>4</v>
      </c>
      <c r="C7" s="7" t="s">
        <v>5</v>
      </c>
      <c r="D7" s="7" t="s">
        <v>6</v>
      </c>
      <c r="E7" s="7"/>
      <c r="F7" s="7"/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</row>
    <row r="8" spans="1:11" ht="64.5" customHeight="1">
      <c r="A8" s="7"/>
      <c r="B8" s="7"/>
      <c r="C8" s="7"/>
      <c r="D8" s="8" t="s">
        <v>12</v>
      </c>
      <c r="E8" s="7" t="s">
        <v>13</v>
      </c>
      <c r="F8" s="8" t="s">
        <v>14</v>
      </c>
      <c r="G8" s="7"/>
      <c r="H8" s="9" t="s">
        <v>15</v>
      </c>
      <c r="I8" s="7"/>
      <c r="J8" s="7"/>
      <c r="K8" s="7"/>
    </row>
    <row r="9" spans="1:11" ht="14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256" s="14" customFormat="1" ht="15" customHeight="1">
      <c r="A10" s="11" t="s">
        <v>16</v>
      </c>
      <c r="B10" s="12" t="s">
        <v>17</v>
      </c>
      <c r="C10" s="12"/>
      <c r="D10" s="13">
        <v>4457016.19</v>
      </c>
      <c r="E10" s="13">
        <v>-559000</v>
      </c>
      <c r="F10" s="13">
        <f>SUM(D10:E10)</f>
        <v>3898016.1900000004</v>
      </c>
      <c r="G10" s="13">
        <v>3898016.19</v>
      </c>
      <c r="H10" s="13"/>
      <c r="I10" s="13"/>
      <c r="J10" s="13"/>
      <c r="K10" s="13"/>
      <c r="IP10" s="15"/>
      <c r="IQ10" s="15"/>
      <c r="IR10" s="15"/>
      <c r="IS10" s="15"/>
      <c r="IT10" s="15"/>
      <c r="IU10" s="15"/>
      <c r="IV10" s="15"/>
    </row>
    <row r="11" spans="1:11" ht="18.75" customHeight="1">
      <c r="A11" s="16"/>
      <c r="B11" s="17" t="s">
        <v>18</v>
      </c>
      <c r="C11" s="16" t="s">
        <v>19</v>
      </c>
      <c r="D11" s="18">
        <v>4457016.19</v>
      </c>
      <c r="E11" s="18">
        <v>-400000</v>
      </c>
      <c r="F11" s="18">
        <v>3898016.19</v>
      </c>
      <c r="G11" s="18">
        <v>-400000</v>
      </c>
      <c r="H11" s="18"/>
      <c r="I11" s="18"/>
      <c r="J11" s="18"/>
      <c r="K11" s="18"/>
    </row>
    <row r="12" spans="1:11" ht="18.75" customHeight="1">
      <c r="A12" s="16"/>
      <c r="B12" s="17"/>
      <c r="C12" s="16"/>
      <c r="D12" s="18"/>
      <c r="E12" s="18">
        <v>-159000</v>
      </c>
      <c r="F12" s="18"/>
      <c r="G12" s="18">
        <v>-159000</v>
      </c>
      <c r="H12" s="18"/>
      <c r="I12" s="18"/>
      <c r="J12" s="18"/>
      <c r="K12" s="18"/>
    </row>
    <row r="13" spans="1:11" ht="15.75" customHeight="1">
      <c r="A13" s="19" t="s">
        <v>20</v>
      </c>
      <c r="B13" s="19"/>
      <c r="C13" s="19"/>
      <c r="D13" s="20">
        <v>5816210.64</v>
      </c>
      <c r="E13" s="20">
        <f>SUM(E10)</f>
        <v>-559000</v>
      </c>
      <c r="F13" s="20">
        <f>SUM(D13+E13)</f>
        <v>5257210.64</v>
      </c>
      <c r="G13" s="20">
        <v>5241011.92</v>
      </c>
      <c r="H13" s="20"/>
      <c r="I13" s="20"/>
      <c r="J13" s="20"/>
      <c r="K13" s="20">
        <v>16198.72</v>
      </c>
    </row>
    <row r="17" ht="13.5">
      <c r="G17" s="4"/>
    </row>
  </sheetData>
  <mergeCells count="21">
    <mergeCell ref="G1:K1"/>
    <mergeCell ref="G2:K2"/>
    <mergeCell ref="A7:A8"/>
    <mergeCell ref="B7:B8"/>
    <mergeCell ref="C7:C8"/>
    <mergeCell ref="D7:F7"/>
    <mergeCell ref="G7:G8"/>
    <mergeCell ref="I7:I8"/>
    <mergeCell ref="J7:J8"/>
    <mergeCell ref="K7:K8"/>
    <mergeCell ref="B10:C10"/>
    <mergeCell ref="A11:A12"/>
    <mergeCell ref="B11:B12"/>
    <mergeCell ref="C11:C12"/>
    <mergeCell ref="D11:D12"/>
    <mergeCell ref="F11:F12"/>
    <mergeCell ref="H11:H12"/>
    <mergeCell ref="I11:I12"/>
    <mergeCell ref="J11:J12"/>
    <mergeCell ref="K11:K12"/>
    <mergeCell ref="A13:C1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selection activeCell="I2" sqref="I2"/>
    </sheetView>
  </sheetViews>
  <sheetFormatPr defaultColWidth="11.19921875" defaultRowHeight="14.25"/>
  <cols>
    <col min="1" max="1" width="4.5" style="21" customWidth="1"/>
    <col min="2" max="2" width="5.796875" style="21" customWidth="1"/>
    <col min="3" max="3" width="6.3984375" style="21" customWidth="1"/>
    <col min="4" max="4" width="25.09765625" style="21" customWidth="1"/>
    <col min="5" max="5" width="11.8984375" style="21" customWidth="1"/>
    <col min="6" max="6" width="10.796875" style="21" customWidth="1"/>
    <col min="7" max="7" width="11.3984375" style="21" customWidth="1"/>
    <col min="8" max="8" width="12.3984375" style="21" customWidth="1"/>
    <col min="9" max="9" width="13.8984375" style="21" customWidth="1"/>
    <col min="10" max="10" width="9.5" style="21" customWidth="1"/>
    <col min="11" max="11" width="7" style="21" customWidth="1"/>
    <col min="12" max="16384" width="10.5" style="21" customWidth="1"/>
  </cols>
  <sheetData>
    <row r="1" spans="1:12" ht="13.5">
      <c r="A1" s="22"/>
      <c r="B1" s="22"/>
      <c r="C1" s="22"/>
      <c r="D1" s="22"/>
      <c r="E1" s="22"/>
      <c r="F1" s="22"/>
      <c r="G1" s="22" t="s">
        <v>21</v>
      </c>
      <c r="H1" s="22"/>
      <c r="I1" s="22"/>
      <c r="K1"/>
      <c r="L1"/>
    </row>
    <row r="2" spans="1:12" ht="13.5">
      <c r="A2" s="22"/>
      <c r="B2" s="22"/>
      <c r="C2" s="22"/>
      <c r="D2" s="22"/>
      <c r="E2" s="22"/>
      <c r="F2" s="22"/>
      <c r="G2" s="23" t="s">
        <v>22</v>
      </c>
      <c r="H2" s="22"/>
      <c r="I2" s="22"/>
      <c r="K2"/>
      <c r="L2"/>
    </row>
    <row r="3" spans="1:11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7.25" customHeight="1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9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1" ht="12.75" customHeight="1">
      <c r="A6" s="26" t="s">
        <v>24</v>
      </c>
      <c r="B6" s="26" t="s">
        <v>3</v>
      </c>
      <c r="C6" s="26" t="s">
        <v>25</v>
      </c>
      <c r="D6" s="27" t="s">
        <v>26</v>
      </c>
      <c r="E6" s="28" t="s">
        <v>27</v>
      </c>
      <c r="F6" s="28" t="s">
        <v>28</v>
      </c>
      <c r="G6" s="28"/>
      <c r="H6" s="28"/>
      <c r="I6" s="28"/>
      <c r="J6" s="28"/>
      <c r="K6" s="29" t="s">
        <v>29</v>
      </c>
    </row>
    <row r="7" spans="1:11" ht="12.75" customHeight="1">
      <c r="A7" s="26"/>
      <c r="B7" s="26"/>
      <c r="C7" s="26"/>
      <c r="D7" s="27"/>
      <c r="E7" s="28"/>
      <c r="F7" s="28" t="s">
        <v>30</v>
      </c>
      <c r="G7" s="28" t="s">
        <v>31</v>
      </c>
      <c r="H7" s="28"/>
      <c r="I7" s="28"/>
      <c r="J7" s="28"/>
      <c r="K7" s="29"/>
    </row>
    <row r="8" spans="1:11" ht="12.75" customHeight="1">
      <c r="A8" s="26"/>
      <c r="B8" s="26"/>
      <c r="C8" s="26"/>
      <c r="D8" s="27"/>
      <c r="E8" s="28"/>
      <c r="F8" s="28"/>
      <c r="G8" s="28" t="s">
        <v>32</v>
      </c>
      <c r="H8" s="28" t="s">
        <v>33</v>
      </c>
      <c r="I8" s="28" t="s">
        <v>34</v>
      </c>
      <c r="J8" s="29" t="s">
        <v>35</v>
      </c>
      <c r="K8" s="29"/>
    </row>
    <row r="9" spans="1:11" ht="13.5">
      <c r="A9" s="26"/>
      <c r="B9" s="26"/>
      <c r="C9" s="26"/>
      <c r="D9" s="27"/>
      <c r="E9" s="28"/>
      <c r="F9" s="28"/>
      <c r="G9" s="28"/>
      <c r="H9" s="28"/>
      <c r="I9" s="28"/>
      <c r="J9" s="29"/>
      <c r="K9" s="29"/>
    </row>
    <row r="10" spans="1:11" ht="31.5" customHeight="1">
      <c r="A10" s="26"/>
      <c r="B10" s="26"/>
      <c r="C10" s="26"/>
      <c r="D10" s="27"/>
      <c r="E10" s="28"/>
      <c r="F10" s="28"/>
      <c r="G10" s="28"/>
      <c r="H10" s="28"/>
      <c r="I10" s="28"/>
      <c r="J10" s="29"/>
      <c r="K10" s="29"/>
    </row>
    <row r="11" spans="1:11" ht="13.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</row>
    <row r="12" spans="1:11" ht="49.5" customHeight="1">
      <c r="A12" s="31">
        <v>1</v>
      </c>
      <c r="B12" s="31" t="s">
        <v>36</v>
      </c>
      <c r="C12" s="31" t="s">
        <v>37</v>
      </c>
      <c r="D12" s="32" t="s">
        <v>38</v>
      </c>
      <c r="E12" s="33">
        <v>392016.19</v>
      </c>
      <c r="F12" s="33">
        <v>392016.19</v>
      </c>
      <c r="G12" s="33">
        <v>90398.93</v>
      </c>
      <c r="H12" s="33">
        <v>0</v>
      </c>
      <c r="I12" s="34" t="s">
        <v>39</v>
      </c>
      <c r="J12" s="35"/>
      <c r="K12" s="35"/>
    </row>
    <row r="13" spans="1:11" ht="52.5" customHeight="1">
      <c r="A13" s="31">
        <v>2</v>
      </c>
      <c r="B13" s="31" t="s">
        <v>36</v>
      </c>
      <c r="C13" s="31" t="s">
        <v>37</v>
      </c>
      <c r="D13" s="32" t="s">
        <v>40</v>
      </c>
      <c r="E13" s="33">
        <v>1495000</v>
      </c>
      <c r="F13" s="33">
        <v>1495000</v>
      </c>
      <c r="G13" s="33">
        <v>400000</v>
      </c>
      <c r="H13" s="33">
        <v>495000</v>
      </c>
      <c r="I13" s="34" t="s">
        <v>41</v>
      </c>
      <c r="J13" s="36"/>
      <c r="K13" s="36"/>
    </row>
    <row r="14" spans="1:11" ht="54" customHeight="1">
      <c r="A14" s="31"/>
      <c r="B14" s="31"/>
      <c r="C14" s="31"/>
      <c r="D14" s="32" t="s">
        <v>42</v>
      </c>
      <c r="E14" s="33">
        <v>1095000</v>
      </c>
      <c r="F14" s="33">
        <v>1095000</v>
      </c>
      <c r="G14" s="33">
        <v>0</v>
      </c>
      <c r="H14" s="33">
        <v>495000</v>
      </c>
      <c r="I14" s="34" t="s">
        <v>41</v>
      </c>
      <c r="J14" s="36"/>
      <c r="K14" s="36"/>
    </row>
    <row r="15" spans="1:11" ht="42.75" customHeight="1">
      <c r="A15" s="31">
        <v>3</v>
      </c>
      <c r="B15" s="31" t="s">
        <v>36</v>
      </c>
      <c r="C15" s="31" t="s">
        <v>37</v>
      </c>
      <c r="D15" s="32" t="s">
        <v>43</v>
      </c>
      <c r="E15" s="33">
        <v>2000000</v>
      </c>
      <c r="F15" s="33">
        <v>2000000</v>
      </c>
      <c r="G15" s="33">
        <v>159000</v>
      </c>
      <c r="H15" s="33">
        <v>641000</v>
      </c>
      <c r="I15" s="37" t="s">
        <v>44</v>
      </c>
      <c r="J15" s="36"/>
      <c r="K15" s="36"/>
    </row>
    <row r="16" spans="1:11" ht="42.75" customHeight="1">
      <c r="A16" s="31"/>
      <c r="B16" s="31"/>
      <c r="C16" s="31"/>
      <c r="D16" s="32" t="s">
        <v>42</v>
      </c>
      <c r="E16" s="33">
        <v>1841000</v>
      </c>
      <c r="F16" s="33">
        <v>1841000</v>
      </c>
      <c r="G16" s="33">
        <v>0</v>
      </c>
      <c r="H16" s="33">
        <v>641000</v>
      </c>
      <c r="I16" s="37" t="s">
        <v>44</v>
      </c>
      <c r="J16" s="36"/>
      <c r="K16" s="36"/>
    </row>
    <row r="17" spans="1:11" ht="51.75" customHeight="1">
      <c r="A17" s="31">
        <v>4</v>
      </c>
      <c r="B17" s="31" t="s">
        <v>36</v>
      </c>
      <c r="C17" s="31" t="s">
        <v>37</v>
      </c>
      <c r="D17" s="32" t="s">
        <v>45</v>
      </c>
      <c r="E17" s="33">
        <v>60000</v>
      </c>
      <c r="F17" s="33">
        <v>60000</v>
      </c>
      <c r="G17" s="33">
        <v>60000</v>
      </c>
      <c r="H17" s="33">
        <v>0</v>
      </c>
      <c r="I17" s="34" t="s">
        <v>46</v>
      </c>
      <c r="J17" s="36"/>
      <c r="K17" s="36"/>
    </row>
    <row r="18" spans="1:11" ht="51" customHeight="1">
      <c r="A18" s="31">
        <v>5</v>
      </c>
      <c r="B18" s="31" t="s">
        <v>36</v>
      </c>
      <c r="C18" s="31" t="s">
        <v>37</v>
      </c>
      <c r="D18" s="32" t="s">
        <v>47</v>
      </c>
      <c r="E18" s="33">
        <v>1200000</v>
      </c>
      <c r="F18" s="33">
        <v>1200000</v>
      </c>
      <c r="G18" s="33">
        <v>397000</v>
      </c>
      <c r="H18" s="33">
        <v>218000</v>
      </c>
      <c r="I18" s="38" t="s">
        <v>48</v>
      </c>
      <c r="J18" s="36"/>
      <c r="K18" s="36"/>
    </row>
    <row r="19" spans="1:11" ht="51.75" customHeight="1">
      <c r="A19" s="31">
        <v>6</v>
      </c>
      <c r="B19" s="31" t="s">
        <v>36</v>
      </c>
      <c r="C19" s="31" t="s">
        <v>37</v>
      </c>
      <c r="D19" s="32" t="s">
        <v>49</v>
      </c>
      <c r="E19" s="33">
        <v>60000</v>
      </c>
      <c r="F19" s="33">
        <v>60000</v>
      </c>
      <c r="G19" s="33">
        <v>60000</v>
      </c>
      <c r="H19" s="33">
        <v>0</v>
      </c>
      <c r="I19" s="39" t="s">
        <v>46</v>
      </c>
      <c r="J19" s="36"/>
      <c r="K19" s="36"/>
    </row>
    <row r="20" spans="1:11" ht="43.5" customHeight="1">
      <c r="A20" s="40" t="s">
        <v>50</v>
      </c>
      <c r="B20" s="40"/>
      <c r="C20" s="40"/>
      <c r="D20" s="41"/>
      <c r="E20" s="42">
        <v>4648016.19</v>
      </c>
      <c r="F20" s="42">
        <v>4648016.19</v>
      </c>
      <c r="G20" s="42">
        <v>607398.93</v>
      </c>
      <c r="H20" s="42">
        <v>1354000</v>
      </c>
      <c r="I20" s="43" t="s">
        <v>51</v>
      </c>
      <c r="J20" s="44"/>
      <c r="K20" s="45"/>
    </row>
    <row r="21" spans="1:11" ht="36.75" customHeight="1">
      <c r="A21" s="46">
        <v>7</v>
      </c>
      <c r="B21" s="46">
        <v>600</v>
      </c>
      <c r="C21" s="46">
        <v>60016</v>
      </c>
      <c r="D21" s="47" t="s">
        <v>52</v>
      </c>
      <c r="E21" s="48">
        <v>350000</v>
      </c>
      <c r="F21" s="48">
        <v>350000</v>
      </c>
      <c r="G21" s="48">
        <v>350000</v>
      </c>
      <c r="H21" s="48">
        <v>0</v>
      </c>
      <c r="I21" s="49" t="s">
        <v>53</v>
      </c>
      <c r="J21" s="50"/>
      <c r="K21" s="50"/>
    </row>
    <row r="22" spans="1:11" ht="36.75" customHeight="1">
      <c r="A22" s="46">
        <v>8</v>
      </c>
      <c r="B22" s="46">
        <v>600</v>
      </c>
      <c r="C22" s="46">
        <v>60016</v>
      </c>
      <c r="D22" s="47" t="s">
        <v>54</v>
      </c>
      <c r="E22" s="48">
        <v>50000</v>
      </c>
      <c r="F22" s="48">
        <v>50000</v>
      </c>
      <c r="G22" s="48">
        <v>50000</v>
      </c>
      <c r="H22" s="48">
        <v>0</v>
      </c>
      <c r="I22" s="49" t="s">
        <v>55</v>
      </c>
      <c r="J22" s="50"/>
      <c r="K22" s="50"/>
    </row>
    <row r="23" spans="1:11" ht="54" customHeight="1">
      <c r="A23" s="46">
        <v>9</v>
      </c>
      <c r="B23" s="46">
        <v>600</v>
      </c>
      <c r="C23" s="46">
        <v>60016</v>
      </c>
      <c r="D23" s="51" t="s">
        <v>56</v>
      </c>
      <c r="E23" s="48">
        <v>11674.04</v>
      </c>
      <c r="F23" s="48">
        <v>11674.04</v>
      </c>
      <c r="G23" s="48">
        <v>11674.04</v>
      </c>
      <c r="H23" s="48">
        <v>0</v>
      </c>
      <c r="I23" s="52" t="s">
        <v>46</v>
      </c>
      <c r="J23" s="50"/>
      <c r="K23" s="50"/>
    </row>
    <row r="24" spans="1:11" ht="36.75" customHeight="1">
      <c r="A24" s="40" t="s">
        <v>57</v>
      </c>
      <c r="B24" s="40"/>
      <c r="C24" s="40"/>
      <c r="D24" s="41"/>
      <c r="E24" s="53">
        <f>SUM(E21:E23)</f>
        <v>411674.04</v>
      </c>
      <c r="F24" s="53">
        <f>SUM(F21:F23)</f>
        <v>411674.04</v>
      </c>
      <c r="G24" s="53">
        <f>SUM(G21:G23)</f>
        <v>411674.04</v>
      </c>
      <c r="H24" s="53">
        <f>SUM(H21:H23)</f>
        <v>0</v>
      </c>
      <c r="I24" s="54" t="s">
        <v>58</v>
      </c>
      <c r="J24" s="55"/>
      <c r="K24" s="55"/>
    </row>
    <row r="25" spans="1:11" ht="48.75" customHeight="1">
      <c r="A25" s="46">
        <v>10</v>
      </c>
      <c r="B25" s="46">
        <v>700</v>
      </c>
      <c r="C25" s="46">
        <v>70005</v>
      </c>
      <c r="D25" s="47" t="s">
        <v>59</v>
      </c>
      <c r="E25" s="48">
        <v>30000</v>
      </c>
      <c r="F25" s="48">
        <v>30000</v>
      </c>
      <c r="G25" s="48">
        <v>15000</v>
      </c>
      <c r="H25" s="48">
        <v>0</v>
      </c>
      <c r="I25" s="56" t="s">
        <v>60</v>
      </c>
      <c r="J25" s="50"/>
      <c r="K25" s="50"/>
    </row>
    <row r="26" spans="1:11" ht="50.25" customHeight="1">
      <c r="A26" s="46">
        <v>11</v>
      </c>
      <c r="B26" s="46">
        <v>700</v>
      </c>
      <c r="C26" s="46">
        <v>70005</v>
      </c>
      <c r="D26" s="47" t="s">
        <v>61</v>
      </c>
      <c r="E26" s="48">
        <v>30000</v>
      </c>
      <c r="F26" s="48">
        <v>30000</v>
      </c>
      <c r="G26" s="48">
        <v>30000</v>
      </c>
      <c r="H26" s="48">
        <v>0</v>
      </c>
      <c r="I26" s="49" t="s">
        <v>46</v>
      </c>
      <c r="J26" s="50"/>
      <c r="K26" s="50"/>
    </row>
    <row r="27" spans="1:11" ht="47.25" customHeight="1">
      <c r="A27" s="46">
        <v>12</v>
      </c>
      <c r="B27" s="46">
        <v>700</v>
      </c>
      <c r="C27" s="46">
        <v>70005</v>
      </c>
      <c r="D27" s="47" t="s">
        <v>62</v>
      </c>
      <c r="E27" s="48">
        <v>50000</v>
      </c>
      <c r="F27" s="48">
        <v>50000</v>
      </c>
      <c r="G27" s="48">
        <v>50000</v>
      </c>
      <c r="H27" s="48">
        <v>0</v>
      </c>
      <c r="I27" s="49" t="s">
        <v>46</v>
      </c>
      <c r="J27" s="50"/>
      <c r="K27" s="50"/>
    </row>
    <row r="28" spans="1:11" ht="48.75" customHeight="1">
      <c r="A28" s="46">
        <v>13</v>
      </c>
      <c r="B28" s="46">
        <v>700</v>
      </c>
      <c r="C28" s="46">
        <v>70005</v>
      </c>
      <c r="D28" s="47" t="s">
        <v>63</v>
      </c>
      <c r="E28" s="48">
        <v>50000</v>
      </c>
      <c r="F28" s="48">
        <v>50000</v>
      </c>
      <c r="G28" s="48">
        <v>50000</v>
      </c>
      <c r="H28" s="48">
        <v>0</v>
      </c>
      <c r="I28" s="49" t="s">
        <v>46</v>
      </c>
      <c r="J28" s="50"/>
      <c r="K28" s="50"/>
    </row>
    <row r="29" spans="1:11" ht="50.25" customHeight="1">
      <c r="A29" s="46">
        <v>14</v>
      </c>
      <c r="B29" s="46">
        <v>700</v>
      </c>
      <c r="C29" s="46">
        <v>70005</v>
      </c>
      <c r="D29" s="47" t="s">
        <v>64</v>
      </c>
      <c r="E29" s="48">
        <v>100000</v>
      </c>
      <c r="F29" s="48">
        <v>100000</v>
      </c>
      <c r="G29" s="48">
        <v>25000</v>
      </c>
      <c r="H29" s="48">
        <v>0</v>
      </c>
      <c r="I29" s="49" t="s">
        <v>65</v>
      </c>
      <c r="J29" s="50"/>
      <c r="K29" s="50"/>
    </row>
    <row r="30" spans="1:11" ht="48.75" customHeight="1">
      <c r="A30" s="46">
        <v>15</v>
      </c>
      <c r="B30" s="46">
        <v>700</v>
      </c>
      <c r="C30" s="46">
        <v>70005</v>
      </c>
      <c r="D30" s="51" t="s">
        <v>66</v>
      </c>
      <c r="E30" s="48">
        <v>10992.5</v>
      </c>
      <c r="F30" s="48">
        <v>10992.5</v>
      </c>
      <c r="G30" s="48">
        <v>10992.5</v>
      </c>
      <c r="H30" s="48">
        <v>0</v>
      </c>
      <c r="I30" s="52" t="s">
        <v>46</v>
      </c>
      <c r="J30" s="50"/>
      <c r="K30" s="50"/>
    </row>
    <row r="31" spans="1:11" ht="57" customHeight="1">
      <c r="A31" s="46">
        <v>16</v>
      </c>
      <c r="B31" s="46">
        <v>700</v>
      </c>
      <c r="C31" s="46">
        <v>70005</v>
      </c>
      <c r="D31" s="51" t="s">
        <v>67</v>
      </c>
      <c r="E31" s="48">
        <v>10816.62</v>
      </c>
      <c r="F31" s="48">
        <v>10816.62</v>
      </c>
      <c r="G31" s="48">
        <v>10816.62</v>
      </c>
      <c r="H31" s="48">
        <v>0</v>
      </c>
      <c r="I31" s="52" t="s">
        <v>46</v>
      </c>
      <c r="J31" s="50"/>
      <c r="K31" s="50"/>
    </row>
    <row r="32" spans="1:11" ht="57.75" customHeight="1">
      <c r="A32" s="46">
        <v>17</v>
      </c>
      <c r="B32" s="46">
        <v>700</v>
      </c>
      <c r="C32" s="46">
        <v>70005</v>
      </c>
      <c r="D32" s="51" t="s">
        <v>68</v>
      </c>
      <c r="E32" s="48">
        <v>9981.19</v>
      </c>
      <c r="F32" s="48">
        <v>9981.19</v>
      </c>
      <c r="G32" s="48">
        <v>9981.19</v>
      </c>
      <c r="H32" s="48">
        <v>0</v>
      </c>
      <c r="I32" s="52" t="s">
        <v>46</v>
      </c>
      <c r="J32" s="50"/>
      <c r="K32" s="50"/>
    </row>
    <row r="33" spans="1:11" ht="50.25" customHeight="1">
      <c r="A33" s="46">
        <v>18</v>
      </c>
      <c r="B33" s="46">
        <v>700</v>
      </c>
      <c r="C33" s="46">
        <v>70005</v>
      </c>
      <c r="D33" s="57" t="s">
        <v>69</v>
      </c>
      <c r="E33" s="48">
        <v>14246.28</v>
      </c>
      <c r="F33" s="48">
        <v>14246.28</v>
      </c>
      <c r="G33" s="48">
        <v>14246.28</v>
      </c>
      <c r="H33" s="48">
        <v>0</v>
      </c>
      <c r="I33" s="52" t="s">
        <v>46</v>
      </c>
      <c r="J33" s="50"/>
      <c r="K33" s="50"/>
    </row>
    <row r="34" spans="1:11" ht="54.75" customHeight="1">
      <c r="A34" s="46">
        <v>19</v>
      </c>
      <c r="B34" s="46">
        <v>700</v>
      </c>
      <c r="C34" s="46">
        <v>70005</v>
      </c>
      <c r="D34" s="57" t="s">
        <v>70</v>
      </c>
      <c r="E34" s="48">
        <v>32100</v>
      </c>
      <c r="F34" s="48">
        <v>32100</v>
      </c>
      <c r="G34" s="48">
        <v>32100</v>
      </c>
      <c r="H34" s="48"/>
      <c r="I34" s="52" t="s">
        <v>46</v>
      </c>
      <c r="J34" s="50"/>
      <c r="K34" s="50"/>
    </row>
    <row r="35" spans="1:11" ht="48.75" customHeight="1">
      <c r="A35" s="46">
        <v>20</v>
      </c>
      <c r="B35" s="46">
        <v>700</v>
      </c>
      <c r="C35" s="46">
        <v>70005</v>
      </c>
      <c r="D35" s="57" t="s">
        <v>71</v>
      </c>
      <c r="E35" s="48">
        <v>127866.76</v>
      </c>
      <c r="F35" s="48">
        <v>127866.76</v>
      </c>
      <c r="G35" s="48">
        <v>29484.02</v>
      </c>
      <c r="H35" s="48">
        <v>0</v>
      </c>
      <c r="I35" s="49" t="s">
        <v>72</v>
      </c>
      <c r="J35" s="50"/>
      <c r="K35" s="50"/>
    </row>
    <row r="36" spans="1:11" ht="36" customHeight="1">
      <c r="A36" s="40" t="s">
        <v>73</v>
      </c>
      <c r="B36" s="40"/>
      <c r="C36" s="40"/>
      <c r="D36" s="41"/>
      <c r="E36" s="53">
        <f>SUM(E25:E35)</f>
        <v>466003.35000000003</v>
      </c>
      <c r="F36" s="53">
        <f>SUM(F25:F35)</f>
        <v>466003.35000000003</v>
      </c>
      <c r="G36" s="58">
        <f>SUM(G25:G35)</f>
        <v>277620.61</v>
      </c>
      <c r="H36" s="58">
        <f>SUM(H25:H35)</f>
        <v>0</v>
      </c>
      <c r="I36" s="59" t="s">
        <v>74</v>
      </c>
      <c r="J36" s="55"/>
      <c r="K36" s="55"/>
    </row>
    <row r="37" spans="1:11" ht="36.75" customHeight="1">
      <c r="A37" s="60">
        <v>21</v>
      </c>
      <c r="B37" s="60">
        <v>750</v>
      </c>
      <c r="C37" s="60">
        <v>75023</v>
      </c>
      <c r="D37" s="61" t="s">
        <v>75</v>
      </c>
      <c r="E37" s="62">
        <v>10000</v>
      </c>
      <c r="F37" s="62">
        <v>10000</v>
      </c>
      <c r="G37" s="62">
        <v>10000</v>
      </c>
      <c r="H37" s="62">
        <v>0</v>
      </c>
      <c r="I37" s="63" t="s">
        <v>76</v>
      </c>
      <c r="J37" s="64"/>
      <c r="K37" s="64"/>
    </row>
    <row r="38" spans="1:11" ht="36.75" customHeight="1">
      <c r="A38" s="40" t="s">
        <v>77</v>
      </c>
      <c r="B38" s="40"/>
      <c r="C38" s="40"/>
      <c r="D38" s="41"/>
      <c r="E38" s="53">
        <f>SUM(E37:E37)</f>
        <v>10000</v>
      </c>
      <c r="F38" s="53">
        <f>SUM(F37:F37)</f>
        <v>10000</v>
      </c>
      <c r="G38" s="53">
        <f>SUM(G37:G37)</f>
        <v>10000</v>
      </c>
      <c r="H38" s="53">
        <v>0</v>
      </c>
      <c r="I38" s="59" t="s">
        <v>78</v>
      </c>
      <c r="J38" s="55"/>
      <c r="K38" s="55"/>
    </row>
    <row r="39" spans="1:11" ht="36.75" customHeight="1">
      <c r="A39" s="60">
        <v>22</v>
      </c>
      <c r="B39" s="60">
        <v>754</v>
      </c>
      <c r="C39" s="60">
        <v>75412</v>
      </c>
      <c r="D39" s="61" t="s">
        <v>79</v>
      </c>
      <c r="E39" s="62">
        <v>230000</v>
      </c>
      <c r="F39" s="62">
        <v>230000</v>
      </c>
      <c r="G39" s="62">
        <v>150000</v>
      </c>
      <c r="H39" s="62">
        <v>0</v>
      </c>
      <c r="I39" s="63" t="s">
        <v>80</v>
      </c>
      <c r="J39" s="64"/>
      <c r="K39" s="64"/>
    </row>
    <row r="40" spans="1:11" ht="36.75" customHeight="1">
      <c r="A40" s="40" t="s">
        <v>81</v>
      </c>
      <c r="B40" s="40"/>
      <c r="C40" s="40"/>
      <c r="D40" s="41"/>
      <c r="E40" s="53">
        <v>230000</v>
      </c>
      <c r="F40" s="53">
        <v>230000</v>
      </c>
      <c r="G40" s="53">
        <f>SUM(G39:G39)</f>
        <v>150000</v>
      </c>
      <c r="H40" s="53">
        <v>0</v>
      </c>
      <c r="I40" s="65" t="s">
        <v>82</v>
      </c>
      <c r="J40" s="55"/>
      <c r="K40" s="55"/>
    </row>
    <row r="41" spans="1:11" ht="51" customHeight="1">
      <c r="A41" s="46">
        <v>23</v>
      </c>
      <c r="B41" s="46">
        <v>801</v>
      </c>
      <c r="C41" s="46">
        <v>80101</v>
      </c>
      <c r="D41" s="47" t="s">
        <v>83</v>
      </c>
      <c r="E41" s="48">
        <v>121076</v>
      </c>
      <c r="F41" s="48">
        <v>121076</v>
      </c>
      <c r="G41" s="48">
        <v>60538</v>
      </c>
      <c r="H41" s="48">
        <v>0</v>
      </c>
      <c r="I41" s="49" t="s">
        <v>84</v>
      </c>
      <c r="J41" s="66"/>
      <c r="K41" s="50"/>
    </row>
    <row r="42" spans="1:11" ht="49.5" customHeight="1">
      <c r="A42" s="46">
        <v>24</v>
      </c>
      <c r="B42" s="46">
        <v>801</v>
      </c>
      <c r="C42" s="46">
        <v>80101</v>
      </c>
      <c r="D42" s="47" t="s">
        <v>85</v>
      </c>
      <c r="E42" s="48">
        <v>121076</v>
      </c>
      <c r="F42" s="48">
        <v>121076</v>
      </c>
      <c r="G42" s="48">
        <v>60538</v>
      </c>
      <c r="H42" s="48">
        <v>0</v>
      </c>
      <c r="I42" s="49" t="s">
        <v>86</v>
      </c>
      <c r="J42" s="50"/>
      <c r="K42" s="50"/>
    </row>
    <row r="43" spans="1:11" ht="52.5" customHeight="1">
      <c r="A43" s="46">
        <v>25</v>
      </c>
      <c r="B43" s="46">
        <v>801</v>
      </c>
      <c r="C43" s="46">
        <v>80101</v>
      </c>
      <c r="D43" s="47" t="s">
        <v>87</v>
      </c>
      <c r="E43" s="48">
        <v>151000</v>
      </c>
      <c r="F43" s="48">
        <v>151000</v>
      </c>
      <c r="G43" s="48">
        <v>22650</v>
      </c>
      <c r="H43" s="48">
        <v>0</v>
      </c>
      <c r="I43" s="49" t="s">
        <v>88</v>
      </c>
      <c r="J43" s="50"/>
      <c r="K43" s="50"/>
    </row>
    <row r="44" spans="1:11" ht="48.75" customHeight="1">
      <c r="A44" s="46">
        <v>26</v>
      </c>
      <c r="B44" s="46">
        <v>801</v>
      </c>
      <c r="C44" s="46">
        <v>80101</v>
      </c>
      <c r="D44" s="51" t="s">
        <v>89</v>
      </c>
      <c r="E44" s="48">
        <v>7013.85</v>
      </c>
      <c r="F44" s="48">
        <v>7013.85</v>
      </c>
      <c r="G44" s="48">
        <v>7013.85</v>
      </c>
      <c r="H44" s="48">
        <v>0</v>
      </c>
      <c r="I44" s="52" t="s">
        <v>90</v>
      </c>
      <c r="J44" s="50"/>
      <c r="K44" s="50"/>
    </row>
    <row r="45" spans="1:11" ht="50.25" customHeight="1">
      <c r="A45" s="46">
        <v>27</v>
      </c>
      <c r="B45" s="46">
        <v>801</v>
      </c>
      <c r="C45" s="46">
        <v>80101</v>
      </c>
      <c r="D45" s="51" t="s">
        <v>91</v>
      </c>
      <c r="E45" s="48">
        <v>2134.45</v>
      </c>
      <c r="F45" s="48">
        <v>2134.45</v>
      </c>
      <c r="G45" s="48">
        <v>2134.45</v>
      </c>
      <c r="H45" s="48">
        <v>0</v>
      </c>
      <c r="I45" s="52" t="s">
        <v>90</v>
      </c>
      <c r="J45" s="50"/>
      <c r="K45" s="50"/>
    </row>
    <row r="46" spans="1:11" ht="51" customHeight="1">
      <c r="A46" s="46">
        <v>28</v>
      </c>
      <c r="B46" s="46">
        <v>801</v>
      </c>
      <c r="C46" s="46">
        <v>80101</v>
      </c>
      <c r="D46" s="51" t="s">
        <v>92</v>
      </c>
      <c r="E46" s="48">
        <v>10398.91</v>
      </c>
      <c r="F46" s="48">
        <v>10398.91</v>
      </c>
      <c r="G46" s="48">
        <v>10398.91</v>
      </c>
      <c r="H46" s="48">
        <v>0</v>
      </c>
      <c r="I46" s="52" t="s">
        <v>90</v>
      </c>
      <c r="J46" s="50"/>
      <c r="K46" s="50"/>
    </row>
    <row r="47" spans="1:11" ht="57" customHeight="1">
      <c r="A47" s="46">
        <v>29</v>
      </c>
      <c r="B47" s="46">
        <v>801</v>
      </c>
      <c r="C47" s="46">
        <v>80101</v>
      </c>
      <c r="D47" s="67" t="s">
        <v>93</v>
      </c>
      <c r="E47" s="48">
        <v>2000</v>
      </c>
      <c r="F47" s="48">
        <v>2000</v>
      </c>
      <c r="G47" s="48">
        <v>2000</v>
      </c>
      <c r="H47" s="48">
        <v>0</v>
      </c>
      <c r="I47" s="52" t="s">
        <v>90</v>
      </c>
      <c r="J47" s="50"/>
      <c r="K47" s="50"/>
    </row>
    <row r="48" spans="1:11" ht="48.75" customHeight="1">
      <c r="A48" s="46">
        <v>30</v>
      </c>
      <c r="B48" s="46">
        <v>801</v>
      </c>
      <c r="C48" s="46">
        <v>80101</v>
      </c>
      <c r="D48" s="68" t="s">
        <v>94</v>
      </c>
      <c r="E48" s="48">
        <v>10069.13</v>
      </c>
      <c r="F48" s="48">
        <v>10069.13</v>
      </c>
      <c r="G48" s="48">
        <v>10069.13</v>
      </c>
      <c r="H48" s="48">
        <v>0</v>
      </c>
      <c r="I48" s="52" t="s">
        <v>90</v>
      </c>
      <c r="J48" s="50"/>
      <c r="K48" s="50"/>
    </row>
    <row r="49" spans="1:11" ht="75.75" customHeight="1">
      <c r="A49" s="46">
        <v>31</v>
      </c>
      <c r="B49" s="46">
        <v>801</v>
      </c>
      <c r="C49" s="46">
        <v>80101</v>
      </c>
      <c r="D49" s="68" t="s">
        <v>95</v>
      </c>
      <c r="E49" s="48">
        <v>18900</v>
      </c>
      <c r="F49" s="48">
        <v>18900</v>
      </c>
      <c r="G49" s="48">
        <v>9450</v>
      </c>
      <c r="H49" s="48">
        <v>0</v>
      </c>
      <c r="I49" s="49" t="s">
        <v>96</v>
      </c>
      <c r="J49" s="50"/>
      <c r="K49" s="50"/>
    </row>
    <row r="50" spans="1:11" ht="34.5">
      <c r="A50" s="40" t="s">
        <v>97</v>
      </c>
      <c r="B50" s="40"/>
      <c r="C50" s="40"/>
      <c r="D50" s="41"/>
      <c r="E50" s="53">
        <f>SUM(E41:E49)</f>
        <v>443668.33999999997</v>
      </c>
      <c r="F50" s="53">
        <f>SUM(F41:F49)</f>
        <v>443668.33999999997</v>
      </c>
      <c r="G50" s="58">
        <f>SUM(G41:G49)</f>
        <v>184792.34000000003</v>
      </c>
      <c r="H50" s="58">
        <v>0</v>
      </c>
      <c r="I50" s="59" t="s">
        <v>98</v>
      </c>
      <c r="J50" s="69"/>
      <c r="K50" s="55"/>
    </row>
    <row r="51" spans="1:11" ht="45.75">
      <c r="A51" s="70" t="s">
        <v>6</v>
      </c>
      <c r="B51" s="70"/>
      <c r="C51" s="70"/>
      <c r="D51" s="71"/>
      <c r="E51" s="72">
        <f>SUM(E50+E40+E38+E36+E24+E20)</f>
        <v>6209361.92</v>
      </c>
      <c r="F51" s="72">
        <f>SUM(F50+F40+F38+F36+F24+F20)</f>
        <v>6209361.92</v>
      </c>
      <c r="G51" s="72">
        <f>SUM(G50+G40+G38+G36+G24+G20)</f>
        <v>1641485.92</v>
      </c>
      <c r="H51" s="73">
        <f>H20+H24+H36+H38+H40+H50</f>
        <v>1354000</v>
      </c>
      <c r="I51" s="74" t="s">
        <v>99</v>
      </c>
      <c r="J51" s="75">
        <f>J20+J50</f>
        <v>0</v>
      </c>
      <c r="K51" s="76" t="s">
        <v>100</v>
      </c>
    </row>
    <row r="52" spans="1:11" ht="13.5">
      <c r="A52" s="77" t="s">
        <v>101</v>
      </c>
      <c r="B52" s="77"/>
      <c r="C52" s="77"/>
      <c r="D52" s="78"/>
      <c r="E52" s="78"/>
      <c r="F52" s="78"/>
      <c r="G52" s="78"/>
      <c r="J52" s="79"/>
      <c r="K52" s="79"/>
    </row>
    <row r="53" spans="1:11" ht="13.5">
      <c r="A53" s="77" t="s">
        <v>102</v>
      </c>
      <c r="B53" s="77"/>
      <c r="C53" s="77"/>
      <c r="D53" s="78"/>
      <c r="E53" s="78"/>
      <c r="F53" s="78"/>
      <c r="G53" s="78"/>
      <c r="J53" s="79"/>
      <c r="K53" s="79"/>
    </row>
    <row r="54" spans="1:11" ht="13.5">
      <c r="A54" s="77" t="s">
        <v>103</v>
      </c>
      <c r="B54" s="77"/>
      <c r="C54" s="77"/>
      <c r="D54" s="78"/>
      <c r="E54" s="78"/>
      <c r="F54" s="78"/>
      <c r="G54" s="78"/>
      <c r="H54" s="78"/>
      <c r="I54" s="78"/>
      <c r="J54" s="77"/>
      <c r="K54" s="77"/>
    </row>
    <row r="55" spans="1:11" ht="13.5">
      <c r="A55" s="77" t="s">
        <v>104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11" ht="12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77"/>
    </row>
    <row r="57" spans="1:11" ht="13.5">
      <c r="A57" s="80" t="s">
        <v>105</v>
      </c>
      <c r="B57" s="80"/>
      <c r="C57" s="80"/>
      <c r="D57" s="80"/>
      <c r="E57" s="80"/>
      <c r="F57" s="80"/>
      <c r="G57" s="80"/>
      <c r="H57" s="80"/>
      <c r="I57" s="80"/>
      <c r="J57" s="80"/>
      <c r="K57" s="77"/>
    </row>
    <row r="58" spans="1:11" ht="12.75" customHeight="1">
      <c r="A58" s="81" t="s">
        <v>106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1:11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1:11" ht="12.75" customHeight="1">
      <c r="A60" s="81" t="s">
        <v>107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2.75" customHeight="1">
      <c r="A62" s="81" t="s">
        <v>108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1:11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1:11" ht="13.5" customHeight="1">
      <c r="A64" s="81" t="s">
        <v>109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1:11" ht="12.75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1:11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1:11" ht="13.5" customHeight="1">
      <c r="A67" s="82" t="s">
        <v>110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</row>
    <row r="68" spans="1:11" ht="12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</row>
    <row r="69" spans="1:11" ht="13.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</row>
    <row r="70" spans="1:11" ht="13.5" customHeight="1">
      <c r="A70" s="82" t="s">
        <v>111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</row>
    <row r="71" spans="1:11" ht="13.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</row>
    <row r="72" spans="1:11" ht="13.5" customHeight="1">
      <c r="A72" s="83" t="s">
        <v>112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</row>
    <row r="73" spans="1:12" ht="24.7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79"/>
    </row>
    <row r="74" spans="1:15" ht="25.5" customHeight="1">
      <c r="A74" s="84"/>
      <c r="B74" s="84"/>
      <c r="C74" s="84"/>
      <c r="D74" s="84"/>
      <c r="E74" s="80"/>
      <c r="F74" s="80"/>
      <c r="G74" s="80"/>
      <c r="H74" s="80"/>
      <c r="I74" s="80"/>
      <c r="J74" s="80"/>
      <c r="K74" s="77"/>
      <c r="L74" s="79"/>
      <c r="M74" s="79"/>
      <c r="N74" s="79"/>
      <c r="O74" s="79"/>
    </row>
    <row r="75" spans="1:15" ht="13.5">
      <c r="A75" s="84" t="s">
        <v>113</v>
      </c>
      <c r="B75" s="84"/>
      <c r="C75" s="84"/>
      <c r="D75" s="84"/>
      <c r="E75" s="80"/>
      <c r="F75" s="80"/>
      <c r="G75" s="80"/>
      <c r="H75" s="80"/>
      <c r="I75" s="80"/>
      <c r="J75" s="80"/>
      <c r="K75" s="77"/>
      <c r="L75" s="79"/>
      <c r="M75" s="79"/>
      <c r="N75" s="79"/>
      <c r="O75" s="79"/>
    </row>
    <row r="76" spans="1:15" ht="13.5">
      <c r="A76" s="85"/>
      <c r="B76" s="85"/>
      <c r="C76" s="85"/>
      <c r="D76" s="85"/>
      <c r="E76" s="85"/>
      <c r="F76" s="85"/>
      <c r="G76" s="85"/>
      <c r="M76" s="79"/>
      <c r="N76" s="79"/>
      <c r="O76" s="79"/>
    </row>
    <row r="77" spans="1:7" ht="13.5">
      <c r="A77" s="85"/>
      <c r="B77" s="85"/>
      <c r="C77" s="85"/>
      <c r="D77" s="85"/>
      <c r="E77" s="85"/>
      <c r="F77" s="85"/>
      <c r="G77" s="85"/>
    </row>
  </sheetData>
  <mergeCells count="28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20:C20"/>
    <mergeCell ref="A24:C24"/>
    <mergeCell ref="A36:C36"/>
    <mergeCell ref="A38:C38"/>
    <mergeCell ref="A40:C40"/>
    <mergeCell ref="A50:C50"/>
    <mergeCell ref="A51:C51"/>
    <mergeCell ref="A58:K59"/>
    <mergeCell ref="A60:K61"/>
    <mergeCell ref="A62:K63"/>
    <mergeCell ref="A64:K66"/>
    <mergeCell ref="A67:K69"/>
    <mergeCell ref="A70:K71"/>
    <mergeCell ref="A72:K7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2012-12-04T10:10:40Z</cp:lastPrinted>
  <dcterms:modified xsi:type="dcterms:W3CDTF">2012-12-04T10:11:16Z</dcterms:modified>
  <cp:category/>
  <cp:version/>
  <cp:contentType/>
  <cp:contentStatus/>
</cp:coreProperties>
</file>