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9" activeTab="1"/>
  </bookViews>
  <sheets>
    <sheet name="dochody " sheetId="1" r:id="rId1"/>
    <sheet name="przesunięcia" sheetId="2" r:id="rId2"/>
    <sheet name="inwestycje" sheetId="3" r:id="rId3"/>
    <sheet name="wydatki" sheetId="4" r:id="rId4"/>
  </sheets>
  <definedNames/>
  <calcPr fullCalcOnLoad="1"/>
</workbook>
</file>

<file path=xl/sharedStrings.xml><?xml version="1.0" encoding="utf-8"?>
<sst xmlns="http://schemas.openxmlformats.org/spreadsheetml/2006/main" count="181" uniqueCount="130">
  <si>
    <t xml:space="preserve">ZMIANY W DOCHODACH BUDŻETOWYCH </t>
  </si>
  <si>
    <t>Załącznik Nr 1</t>
  </si>
  <si>
    <t>do uchwały Rady Gminy Gostynin Nr 118/XXII/2008</t>
  </si>
  <si>
    <t>z dnia 24 września 2008r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</si>
  <si>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</si>
  <si>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</si>
  <si>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</si>
  <si>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</si>
  <si>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</si>
  <si>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</si>
  <si>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</si>
  <si>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</si>
  <si>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</si>
  <si>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Różne rozliczenia/ Uzyskane odsetki</t>
  </si>
  <si>
    <t>0920</t>
  </si>
  <si>
    <t>Zwiększenie planu w zakresie uzyskanych odsetek od środków pieniężnych zdeponowanych na rachunku bankowym</t>
  </si>
  <si>
    <t>RAZEM</t>
  </si>
  <si>
    <t>Razem zwiększenie</t>
  </si>
  <si>
    <t>PRZESUNIĘCIA  W WYDATKACH BUDŻETOWYCH</t>
  </si>
  <si>
    <t>Załącznik Nr 3</t>
  </si>
  <si>
    <t>do Uchwały Rady Gminy Gostynin Nr 118/XXII/2008</t>
  </si>
  <si>
    <t>Ochrona zdrowia/Przeciwdziałanie alkoholizmowi.</t>
  </si>
  <si>
    <t>Przesunięcie środków z przeznaczeniem na nie zaplanowane w budżecie wydatki na zapłatę umów zlecenia</t>
  </si>
  <si>
    <t>Pomoc społeczna/Świadczenia rodzinne, zaliczka alimentacyjna oraz składki na ubezpieczenia emerytalne i rentowe z ubezpieczenia społecznego.</t>
  </si>
  <si>
    <t>Przesunięcie środków z przeznaczeniem na nieplanowane wydatki na szkolenie z akresu zmian przepisów ustawy o zaliczce alimentacyjnej.</t>
  </si>
  <si>
    <t>Razem przesunięcia</t>
  </si>
  <si>
    <t>Załącznik Nr 4</t>
  </si>
  <si>
    <t>Zadania inwestycyjne w 2008 r.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</si>
  <si>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</si>
  <si>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</si>
  <si>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</si>
  <si>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</si>
  <si>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</si>
  <si>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</si>
  <si>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</si>
  <si>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</si>
  <si>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2008 </t>
    </r>
    <r>
      <rPr>
        <b/>
        <sz val="10"/>
        <rFont val="Arial CE"/>
        <family val="2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</si>
  <si>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</si>
  <si>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</si>
  <si>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</si>
  <si>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</si>
  <si>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</si>
  <si>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O10</t>
  </si>
  <si>
    <t>O1010</t>
  </si>
  <si>
    <t>Budowa sieci wodociągowej wraz z przyłączami dla wsi Osiny – II etap dł.sieci -7.716mb   ilość przyłączy – 26szt.</t>
  </si>
  <si>
    <t>A.      124 586,00           B.      934 397,00              C.          5 000,00</t>
  </si>
  <si>
    <t>Budowa sieci wodociągowej wraz z przyłączami dla wsi Jastrzębia dł.sieci -7.128mb    ilość przyłączy – 25szt.</t>
  </si>
  <si>
    <t xml:space="preserve">A.      120 000,00           B.      900 000,00
C.          5 000,00
</t>
  </si>
  <si>
    <t>Budowa sieci wodociągowej wraz z przyłączami dla wsi Bierzewice dł.sieci – 359mb     ilość przyłączy – 2 szt.</t>
  </si>
  <si>
    <t>A.     
B.                                     C.         2 000,00</t>
  </si>
  <si>
    <t>Budowa sieci wodociągowej wraz z przyłączami we wsi Legarda i Podgórze dł.sieci -896md ilość przyłączy – 5szt.</t>
  </si>
  <si>
    <t>A.      
B.   
C.         5 000,00</t>
  </si>
  <si>
    <t>Budowa sieci wodociągowej wraz z przyłączami we wsi Józefków-Zakrzewo dł.sieci -2.012 mb  ilość przyłączy – 11szt.</t>
  </si>
  <si>
    <t>A.     
B.                                     C.       11 000,00</t>
  </si>
  <si>
    <t>Budowa studni głębinowej awaryjnej w miejscowości Leśniewice</t>
  </si>
  <si>
    <t>Budowa studni głębinowej awaryjnej w miejscowości Stanisławów Skrzański</t>
  </si>
  <si>
    <t>Budowa studni głębinowej awaryjnej w miejscowości Krzywie</t>
  </si>
  <si>
    <t>Wykonanie projektów technicznych budowy sieci wodociąg.na terenie gm.Gostynin</t>
  </si>
  <si>
    <t>Budowa sieci wodociągowej wraz z przyłączami we wsi miałkówek dł. Sieci 708 mb, ilość przyłączy: 33 szt.</t>
  </si>
  <si>
    <t>A.     
B.                                     C.        33 000,00</t>
  </si>
  <si>
    <t>Budowa sieci wraz z przyłączami we wsi Rybne, dł. Sieci 606 mb., ilość przyłączy - 8 szt.</t>
  </si>
  <si>
    <t>A.     
B.                                     C.         8 000,00</t>
  </si>
  <si>
    <t>Drobne roboty wodociągowe zgodnie z zapotrzebowaniem</t>
  </si>
  <si>
    <t>Razem 010</t>
  </si>
  <si>
    <t>A.      244 586,00             B.   1 834 397,00             C.       69 000,00</t>
  </si>
  <si>
    <t>Przebudowa drogi gminnej w Zieleńcu L=1254 mb.</t>
  </si>
  <si>
    <t xml:space="preserve">A.     
B.     485 660,00            C.       </t>
  </si>
  <si>
    <t>Przebudowa drogi gminnej   Zaborów Nowy-Sokołów</t>
  </si>
  <si>
    <t xml:space="preserve">A.     
B.     642 600,00             C.       </t>
  </si>
  <si>
    <t>Rozbudowa i przebudowa drogi gminnej Patrówek-Marianka na odcinku Górki Pierwsze-Marianka L=2139,79 mb.</t>
  </si>
  <si>
    <t xml:space="preserve">A.     
B.     940 560,00               C.       </t>
  </si>
  <si>
    <t>Rozbudowa i przebudowa drogi gminnej Józefków – Gulewo   L=1461 mb.</t>
  </si>
  <si>
    <t xml:space="preserve">A.     
B.     557 735,00               C.       </t>
  </si>
  <si>
    <t>Przebudowa drogi gminnej Nowa Wieś -Skrzany na odcinku Nowa Wieś-Feliksów L=1806,0mb.</t>
  </si>
  <si>
    <t xml:space="preserve">A.     
B.      572 600,00               C.       </t>
  </si>
  <si>
    <t>Modernizacja drogi gminnej dług.~1000 m do dofinansowania z FOGR</t>
  </si>
  <si>
    <t xml:space="preserve">A.     
B.       70 000,00               C.       </t>
  </si>
  <si>
    <t>Wykonanie projektu budowlanego przebudowy drogi gminnej Rumunki-Nagodów</t>
  </si>
  <si>
    <t>Budowa sieci internetowej</t>
  </si>
  <si>
    <t>Razem 600</t>
  </si>
  <si>
    <t xml:space="preserve">A.     
B.    3 269 155,00                C.       </t>
  </si>
  <si>
    <t>Modernizacja budynku mieszkalnego po szkole w Rębowie</t>
  </si>
  <si>
    <t>Pierwokupy i wykupy działek</t>
  </si>
  <si>
    <t>Razem 700</t>
  </si>
  <si>
    <t>Budowa sieci komputerowej</t>
  </si>
  <si>
    <t>Zakupy sieci komputerowych</t>
  </si>
  <si>
    <t>Zakup komputera do obsługi Referatu Spraw Obywatelskich</t>
  </si>
  <si>
    <t>Razem 750</t>
  </si>
  <si>
    <t>Wydatki inwestycyjne związane z zakupem: pił spalinowych,agregatu prądotwórczego,pompy szlunkowej itp.oraz  samochodu strażckiego</t>
  </si>
  <si>
    <t>Razem 754</t>
  </si>
  <si>
    <t xml:space="preserve">Rozbudowa budynku Szkoły Podstawowej i Gimnazjum o salę gimnastyczną niepełnowymiarową w Stefanowie </t>
  </si>
  <si>
    <t xml:space="preserve">A.     
B.       100 000,00               C.       </t>
  </si>
  <si>
    <t>Ocieplenie ścian zewnetrzenych i wymiana wewnetrznej instalacji elektrycznej w budynku Szkoły Podstawowej w Zwoleniu</t>
  </si>
  <si>
    <t xml:space="preserve">A.      
B.         50 000,00          C.       </t>
  </si>
  <si>
    <t>Wymina pokrycia dachowego w Zespole Szkoły Podstawowej i Gimnazjum w Białotarsku</t>
  </si>
  <si>
    <t>Stołówka i kuchnia szkolna w Zespole Szkoły Podstawowej i Gimnazjum w Lucieniu</t>
  </si>
  <si>
    <t xml:space="preserve">A.     
B.         75 000,00          C.       </t>
  </si>
  <si>
    <t>Budowa boiska sportowego szkolnego w Zespole Szkoły Podstawowej i Gimnazjum w Solcu</t>
  </si>
  <si>
    <t>Opracowanie projektów budowalnych wielobranżowych dla rozbudowy Szkoły Podstawowej i Gimnazjum w o salę gimnastyczną w Sierakówku i Solcu</t>
  </si>
  <si>
    <t>Budowa kompleksu dwóch boisk sportowych (boisko piłkarskie oraz boisko wielofunkcyjne wraz z budynkiem sanitarno - szatniowym) w Sierakówku</t>
  </si>
  <si>
    <t xml:space="preserve">A. 333 000,00                           B. 333 000,00 </t>
  </si>
  <si>
    <t>Razem 801</t>
  </si>
  <si>
    <t xml:space="preserve">A.   333 000,00   
B.   558 000,00                     C.       </t>
  </si>
  <si>
    <t>Wydatki inwestycyjne związane z budynkami gminnymi, w których mieszczą się ośrodki zdrowia.</t>
  </si>
  <si>
    <t xml:space="preserve">A.                                   B.                                  C.        </t>
  </si>
  <si>
    <t>Razem 851</t>
  </si>
  <si>
    <t>Wydatki na zakupy inwestycyjne związane z wdrożeniem ustawy z 7.09.2007 o pomocy osobom uprawnionym do alimentów.</t>
  </si>
  <si>
    <t xml:space="preserve">A.         5 000,00                B.                                  C.        </t>
  </si>
  <si>
    <t>Razem 852</t>
  </si>
  <si>
    <t>Budowa kanializacji sanitarnej wraz z przyłączami i pompowniami dla m.Dąbrówka,Górki Drugie i część wsi Baby Górne  dł.sieci – 9.184mb ilość przyłączy – 50szt.</t>
  </si>
  <si>
    <t xml:space="preserve">A.      162 242,00              B.   1 216 820,00                C.        75 000,00 </t>
  </si>
  <si>
    <t>Budowa przydomowych oczyszczalni ścieków na terenie gm.Gostynin</t>
  </si>
  <si>
    <t>A.     
B.                                        C.        19 000,00</t>
  </si>
  <si>
    <t xml:space="preserve">A.      162 242,00                  B.   1 216 820,00                   C.        94 000,00 </t>
  </si>
  <si>
    <t>Remont budynku Domu Ludowego w Legardzie – II etap</t>
  </si>
  <si>
    <t xml:space="preserve">A.      119 600,00    
B.                                        C.       </t>
  </si>
  <si>
    <t>Razem 921</t>
  </si>
  <si>
    <t>Ogółem</t>
  </si>
  <si>
    <t>A.       864 428,00              B.    6 878 372,00              C.       163 000,00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</si>
  <si>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</si>
  <si>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</si>
  <si>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</si>
  <si>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</si>
  <si>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 wpłaty rolników</t>
  </si>
  <si>
    <t>(** kol. 4 do wykorzystania fakultatywnego)</t>
  </si>
  <si>
    <t>ZMIANY W WYDATKACH BUDŻETOWYCH</t>
  </si>
  <si>
    <t>Załącznik Nr 2</t>
  </si>
  <si>
    <t>Administracja publiczna</t>
  </si>
  <si>
    <t>Zwiększenie środków na zakup usług pocztowych.</t>
  </si>
  <si>
    <t>Sfinansowanie wydatków na  utworzenie  Ludowego Zespołu Tanecznego przy Szkole             w Solcu  oraz  wyjazdy artystyczne promujące Gminę i Mazowsze             w kraju i za granicą.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</si>
</sst>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_-* #,##0.00\ [$zł-415]_-;\-* #,##0.00\ [$zł-415]_-;_-* \-??\ [$zł-415]_-;_-@_-"/>
    <numFmt numFmtId="169" formatCode="#,##0.00"/>
    <numFmt numFmtId="170" formatCode="#,##0.00_ ;\-#,##0.00\ 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i/>
      <sz val="7"/>
      <name val="Palatino Linotype"/>
      <family val="1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7"/>
      <color indexed="10"/>
      <name val="Arial CE"/>
      <family val="2"/>
    </font>
    <font>
      <b/>
      <sz val="8"/>
      <color indexed="10"/>
      <name val="Arial CE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/>
    </xf>
    <xf numFmtId="164" fontId="20" fillId="24" borderId="11" xfId="0" applyFont="1" applyFill="1" applyBorder="1" applyAlignment="1">
      <alignment horizontal="center" vertical="center" wrapText="1"/>
    </xf>
    <xf numFmtId="164" fontId="21" fillId="24" borderId="12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right" vertical="center" wrapText="1"/>
    </xf>
    <xf numFmtId="165" fontId="22" fillId="0" borderId="11" xfId="0" applyNumberFormat="1" applyFont="1" applyFill="1" applyBorder="1" applyAlignment="1">
      <alignment horizontal="right" vertical="center"/>
    </xf>
    <xf numFmtId="165" fontId="22" fillId="0" borderId="14" xfId="0" applyNumberFormat="1" applyFont="1" applyFill="1" applyBorder="1" applyAlignment="1">
      <alignment horizontal="right" vertical="center" wrapText="1"/>
    </xf>
    <xf numFmtId="164" fontId="23" fillId="0" borderId="11" xfId="0" applyFont="1" applyFill="1" applyBorder="1" applyAlignment="1">
      <alignment vertical="center" wrapText="1"/>
    </xf>
    <xf numFmtId="164" fontId="20" fillId="24" borderId="10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/>
    </xf>
    <xf numFmtId="164" fontId="18" fillId="0" borderId="10" xfId="0" applyFont="1" applyFill="1" applyBorder="1" applyAlignment="1">
      <alignment/>
    </xf>
    <xf numFmtId="166" fontId="24" fillId="24" borderId="10" xfId="17" applyFont="1" applyFill="1" applyBorder="1" applyAlignment="1" applyProtection="1">
      <alignment/>
      <protection/>
    </xf>
    <xf numFmtId="164" fontId="22" fillId="0" borderId="10" xfId="0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167" fontId="22" fillId="0" borderId="14" xfId="0" applyNumberFormat="1" applyFont="1" applyFill="1" applyBorder="1" applyAlignment="1">
      <alignment/>
    </xf>
    <xf numFmtId="164" fontId="23" fillId="0" borderId="10" xfId="0" applyFont="1" applyFill="1" applyBorder="1" applyAlignment="1">
      <alignment vertical="center" wrapText="1"/>
    </xf>
    <xf numFmtId="164" fontId="0" fillId="0" borderId="0" xfId="0" applyBorder="1" applyAlignment="1">
      <alignment/>
    </xf>
    <xf numFmtId="164" fontId="20" fillId="24" borderId="0" xfId="0" applyFont="1" applyFill="1" applyBorder="1" applyAlignment="1">
      <alignment vertical="center" wrapText="1"/>
    </xf>
    <xf numFmtId="165" fontId="22" fillId="0" borderId="0" xfId="0" applyNumberFormat="1" applyFont="1" applyFill="1" applyAlignment="1">
      <alignment/>
    </xf>
    <xf numFmtId="164" fontId="21" fillId="24" borderId="10" xfId="0" applyFont="1" applyFill="1" applyBorder="1" applyAlignment="1">
      <alignment horizontal="center" vertical="center" wrapText="1"/>
    </xf>
    <xf numFmtId="164" fontId="18" fillId="24" borderId="11" xfId="0" applyFont="1" applyFill="1" applyBorder="1" applyAlignment="1">
      <alignment vertical="center"/>
    </xf>
    <xf numFmtId="164" fontId="21" fillId="0" borderId="10" xfId="0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fill" vertical="center" wrapText="1"/>
    </xf>
    <xf numFmtId="165" fontId="22" fillId="0" borderId="10" xfId="0" applyNumberFormat="1" applyFont="1" applyFill="1" applyBorder="1" applyAlignment="1">
      <alignment horizontal="right" vertical="center"/>
    </xf>
    <xf numFmtId="165" fontId="22" fillId="0" borderId="16" xfId="0" applyNumberFormat="1" applyFont="1" applyFill="1" applyBorder="1" applyAlignment="1">
      <alignment vertical="center"/>
    </xf>
    <xf numFmtId="164" fontId="23" fillId="0" borderId="16" xfId="0" applyFont="1" applyFill="1" applyBorder="1" applyAlignment="1">
      <alignment vertical="center" wrapText="1"/>
    </xf>
    <xf numFmtId="164" fontId="18" fillId="24" borderId="16" xfId="0" applyFont="1" applyFill="1" applyBorder="1" applyAlignment="1">
      <alignment vertical="center"/>
    </xf>
    <xf numFmtId="164" fontId="18" fillId="24" borderId="12" xfId="0" applyFont="1" applyFill="1" applyBorder="1" applyAlignment="1">
      <alignment vertical="center"/>
    </xf>
    <xf numFmtId="165" fontId="22" fillId="0" borderId="12" xfId="0" applyNumberFormat="1" applyFont="1" applyFill="1" applyBorder="1" applyAlignment="1">
      <alignment vertical="center"/>
    </xf>
    <xf numFmtId="164" fontId="25" fillId="24" borderId="10" xfId="0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/>
    </xf>
    <xf numFmtId="169" fontId="22" fillId="0" borderId="10" xfId="0" applyNumberFormat="1" applyFont="1" applyBorder="1" applyAlignment="1">
      <alignment vertical="center"/>
    </xf>
    <xf numFmtId="164" fontId="26" fillId="0" borderId="10" xfId="0" applyFont="1" applyBorder="1" applyAlignment="1">
      <alignment horizontal="center" vertical="center" wrapText="1"/>
    </xf>
    <xf numFmtId="164" fontId="27" fillId="0" borderId="0" xfId="0" applyFont="1" applyBorder="1" applyAlignment="1">
      <alignment vertical="center"/>
    </xf>
    <xf numFmtId="164" fontId="0" fillId="0" borderId="0" xfId="0" applyFont="1" applyBorder="1" applyAlignment="1">
      <alignment/>
    </xf>
    <xf numFmtId="166" fontId="24" fillId="0" borderId="10" xfId="17" applyFont="1" applyFill="1" applyBorder="1" applyAlignment="1" applyProtection="1">
      <alignment/>
      <protection/>
    </xf>
    <xf numFmtId="164" fontId="18" fillId="0" borderId="0" xfId="0" applyFont="1" applyAlignment="1">
      <alignment/>
    </xf>
    <xf numFmtId="165" fontId="0" fillId="0" borderId="0" xfId="0" applyNumberFormat="1" applyAlignment="1">
      <alignment/>
    </xf>
    <xf numFmtId="164" fontId="24" fillId="0" borderId="0" xfId="0" applyFont="1" applyAlignment="1">
      <alignment/>
    </xf>
    <xf numFmtId="164" fontId="28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29" fillId="0" borderId="0" xfId="0" applyFont="1" applyAlignment="1">
      <alignment horizontal="right" vertical="center"/>
    </xf>
    <xf numFmtId="164" fontId="28" fillId="20" borderId="17" xfId="0" applyFont="1" applyFill="1" applyBorder="1" applyAlignment="1">
      <alignment horizontal="center" vertical="center"/>
    </xf>
    <xf numFmtId="164" fontId="28" fillId="20" borderId="17" xfId="0" applyFont="1" applyFill="1" applyBorder="1" applyAlignment="1">
      <alignment horizontal="center" vertical="center" wrapText="1"/>
    </xf>
    <xf numFmtId="164" fontId="28" fillId="20" borderId="17" xfId="0" applyFont="1" applyFill="1" applyBorder="1" applyAlignment="1">
      <alignment horizontal="left" vertical="top" wrapText="1"/>
    </xf>
    <xf numFmtId="164" fontId="29" fillId="0" borderId="17" xfId="0" applyFont="1" applyBorder="1" applyAlignment="1">
      <alignment horizontal="center" vertical="center"/>
    </xf>
    <xf numFmtId="164" fontId="24" fillId="0" borderId="17" xfId="0" applyFont="1" applyBorder="1" applyAlignment="1">
      <alignment horizontal="center" vertical="center"/>
    </xf>
    <xf numFmtId="164" fontId="24" fillId="0" borderId="17" xfId="0" applyFont="1" applyBorder="1" applyAlignment="1">
      <alignment vertical="center"/>
    </xf>
    <xf numFmtId="164" fontId="31" fillId="0" borderId="17" xfId="0" applyFont="1" applyBorder="1" applyAlignment="1">
      <alignment vertical="center" wrapText="1"/>
    </xf>
    <xf numFmtId="169" fontId="24" fillId="0" borderId="17" xfId="0" applyNumberFormat="1" applyFont="1" applyBorder="1" applyAlignment="1">
      <alignment vertical="center"/>
    </xf>
    <xf numFmtId="169" fontId="24" fillId="0" borderId="17" xfId="0" applyNumberFormat="1" applyFont="1" applyBorder="1" applyAlignment="1">
      <alignment vertical="center" wrapText="1"/>
    </xf>
    <xf numFmtId="164" fontId="24" fillId="0" borderId="17" xfId="0" applyNumberFormat="1" applyFont="1" applyBorder="1" applyAlignment="1">
      <alignment horizontal="center" vertical="center"/>
    </xf>
    <xf numFmtId="164" fontId="28" fillId="0" borderId="17" xfId="0" applyFont="1" applyBorder="1" applyAlignment="1">
      <alignment horizontal="center" vertical="center"/>
    </xf>
    <xf numFmtId="164" fontId="32" fillId="0" borderId="17" xfId="0" applyFont="1" applyBorder="1" applyAlignment="1">
      <alignment vertical="center" wrapText="1"/>
    </xf>
    <xf numFmtId="169" fontId="28" fillId="0" borderId="17" xfId="0" applyNumberFormat="1" applyFont="1" applyBorder="1" applyAlignment="1">
      <alignment vertical="center"/>
    </xf>
    <xf numFmtId="169" fontId="28" fillId="0" borderId="17" xfId="0" applyNumberFormat="1" applyFont="1" applyBorder="1" applyAlignment="1">
      <alignment vertical="center" wrapText="1"/>
    </xf>
    <xf numFmtId="164" fontId="24" fillId="24" borderId="17" xfId="0" applyFont="1" applyFill="1" applyBorder="1" applyAlignment="1">
      <alignment horizontal="center" vertical="center"/>
    </xf>
    <xf numFmtId="164" fontId="31" fillId="24" borderId="17" xfId="0" applyFont="1" applyFill="1" applyBorder="1" applyAlignment="1">
      <alignment vertical="center" wrapText="1"/>
    </xf>
    <xf numFmtId="169" fontId="24" fillId="24" borderId="17" xfId="0" applyNumberFormat="1" applyFont="1" applyFill="1" applyBorder="1" applyAlignment="1">
      <alignment vertical="center"/>
    </xf>
    <xf numFmtId="169" fontId="24" fillId="24" borderId="17" xfId="0" applyNumberFormat="1" applyFont="1" applyFill="1" applyBorder="1" applyAlignment="1">
      <alignment vertical="center" wrapText="1"/>
    </xf>
    <xf numFmtId="164" fontId="24" fillId="24" borderId="0" xfId="0" applyFont="1" applyFill="1" applyAlignment="1">
      <alignment/>
    </xf>
    <xf numFmtId="164" fontId="24" fillId="24" borderId="17" xfId="0" applyFont="1" applyFill="1" applyBorder="1" applyAlignment="1">
      <alignment vertical="center"/>
    </xf>
    <xf numFmtId="164" fontId="28" fillId="24" borderId="17" xfId="0" applyFont="1" applyFill="1" applyBorder="1" applyAlignment="1">
      <alignment horizontal="center" vertical="center"/>
    </xf>
    <xf numFmtId="164" fontId="33" fillId="24" borderId="17" xfId="0" applyFont="1" applyFill="1" applyBorder="1" applyAlignment="1">
      <alignment vertical="center" wrapText="1"/>
    </xf>
    <xf numFmtId="169" fontId="28" fillId="24" borderId="17" xfId="0" applyNumberFormat="1" applyFont="1" applyFill="1" applyBorder="1" applyAlignment="1">
      <alignment vertical="center"/>
    </xf>
    <xf numFmtId="164" fontId="34" fillId="24" borderId="17" xfId="0" applyFont="1" applyFill="1" applyBorder="1" applyAlignment="1">
      <alignment vertical="center"/>
    </xf>
    <xf numFmtId="169" fontId="34" fillId="24" borderId="17" xfId="0" applyNumberFormat="1" applyFont="1" applyFill="1" applyBorder="1" applyAlignment="1">
      <alignment vertical="center" wrapText="1"/>
    </xf>
    <xf numFmtId="164" fontId="35" fillId="0" borderId="17" xfId="0" applyFont="1" applyBorder="1" applyAlignment="1">
      <alignment horizontal="left" vertical="top" wrapText="1"/>
    </xf>
    <xf numFmtId="164" fontId="28" fillId="0" borderId="17" xfId="0" applyFont="1" applyBorder="1" applyAlignment="1">
      <alignment vertical="center"/>
    </xf>
    <xf numFmtId="170" fontId="24" fillId="0" borderId="17" xfId="0" applyNumberFormat="1" applyFont="1" applyBorder="1" applyAlignment="1">
      <alignment horizontal="right" vertical="center"/>
    </xf>
    <xf numFmtId="164" fontId="24" fillId="25" borderId="17" xfId="0" applyFont="1" applyFill="1" applyBorder="1" applyAlignment="1">
      <alignment horizontal="center" vertical="center"/>
    </xf>
    <xf numFmtId="164" fontId="31" fillId="25" borderId="17" xfId="0" applyFont="1" applyFill="1" applyBorder="1" applyAlignment="1">
      <alignment vertical="center" wrapText="1"/>
    </xf>
    <xf numFmtId="169" fontId="24" fillId="25" borderId="17" xfId="0" applyNumberFormat="1" applyFont="1" applyFill="1" applyBorder="1" applyAlignment="1">
      <alignment vertical="center"/>
    </xf>
    <xf numFmtId="164" fontId="24" fillId="25" borderId="17" xfId="0" applyFont="1" applyFill="1" applyBorder="1" applyAlignment="1">
      <alignment vertical="center"/>
    </xf>
    <xf numFmtId="169" fontId="24" fillId="25" borderId="17" xfId="0" applyNumberFormat="1" applyFont="1" applyFill="1" applyBorder="1" applyAlignment="1">
      <alignment vertical="center" wrapText="1"/>
    </xf>
    <xf numFmtId="164" fontId="32" fillId="24" borderId="17" xfId="0" applyFont="1" applyFill="1" applyBorder="1" applyAlignment="1">
      <alignment vertical="center" wrapText="1"/>
    </xf>
    <xf numFmtId="164" fontId="28" fillId="24" borderId="17" xfId="0" applyFont="1" applyFill="1" applyBorder="1" applyAlignment="1">
      <alignment vertical="center"/>
    </xf>
    <xf numFmtId="169" fontId="28" fillId="24" borderId="17" xfId="0" applyNumberFormat="1" applyFont="1" applyFill="1" applyBorder="1" applyAlignment="1">
      <alignment vertical="center" wrapText="1"/>
    </xf>
    <xf numFmtId="164" fontId="26" fillId="24" borderId="17" xfId="0" applyFont="1" applyFill="1" applyBorder="1" applyAlignment="1">
      <alignment vertical="center" wrapText="1"/>
    </xf>
    <xf numFmtId="169" fontId="36" fillId="0" borderId="17" xfId="0" applyNumberFormat="1" applyFont="1" applyBorder="1" applyAlignment="1">
      <alignment vertical="center" wrapText="1"/>
    </xf>
    <xf numFmtId="164" fontId="29" fillId="24" borderId="17" xfId="0" applyFont="1" applyFill="1" applyBorder="1" applyAlignment="1">
      <alignment horizontal="center" vertical="center"/>
    </xf>
    <xf numFmtId="169" fontId="29" fillId="24" borderId="17" xfId="0" applyNumberFormat="1" applyFont="1" applyFill="1" applyBorder="1" applyAlignment="1">
      <alignment vertical="center"/>
    </xf>
    <xf numFmtId="164" fontId="29" fillId="24" borderId="17" xfId="0" applyFont="1" applyFill="1" applyBorder="1" applyAlignment="1">
      <alignment vertical="center"/>
    </xf>
    <xf numFmtId="164" fontId="28" fillId="0" borderId="17" xfId="0" applyFont="1" applyBorder="1" applyAlignment="1">
      <alignment vertical="center" wrapText="1"/>
    </xf>
    <xf numFmtId="164" fontId="28" fillId="0" borderId="17" xfId="0" applyFont="1" applyBorder="1" applyAlignment="1">
      <alignment horizontal="left" vertical="center"/>
    </xf>
    <xf numFmtId="164" fontId="24" fillId="0" borderId="0" xfId="0" applyFont="1" applyAlignment="1">
      <alignment vertical="center"/>
    </xf>
    <xf numFmtId="164" fontId="29" fillId="0" borderId="0" xfId="0" applyFont="1" applyAlignment="1">
      <alignment vertical="center"/>
    </xf>
    <xf numFmtId="164" fontId="37" fillId="0" borderId="0" xfId="0" applyFont="1" applyAlignment="1">
      <alignment vertical="center"/>
    </xf>
    <xf numFmtId="164" fontId="18" fillId="24" borderId="10" xfId="0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164" fontId="23" fillId="0" borderId="11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14"/>
  <sheetViews>
    <sheetView workbookViewId="0" topLeftCell="B1">
      <selection activeCell="H7" sqref="H7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0.421875" style="0" customWidth="1"/>
    <col min="6" max="6" width="14.140625" style="0" customWidth="1"/>
    <col min="7" max="7" width="10.28125" style="0" customWidth="1"/>
    <col min="8" max="8" width="13.140625" style="0" customWidth="1"/>
    <col min="9" max="9" width="14.8515625" style="0" customWidth="1"/>
    <col min="10" max="10" width="19.8515625" style="0" customWidth="1"/>
  </cols>
  <sheetData>
    <row r="4" spans="2:10" ht="15">
      <c r="B4" s="1"/>
      <c r="C4" s="2" t="s">
        <v>0</v>
      </c>
      <c r="D4" s="1"/>
      <c r="E4" s="1"/>
      <c r="F4" s="1"/>
      <c r="G4" s="1"/>
      <c r="H4" s="1" t="s">
        <v>1</v>
      </c>
      <c r="I4" s="1"/>
      <c r="J4" s="1"/>
    </row>
    <row r="5" spans="2:10" ht="15">
      <c r="B5" s="1"/>
      <c r="C5" s="2"/>
      <c r="D5" s="1"/>
      <c r="E5" s="1"/>
      <c r="F5" s="1"/>
      <c r="G5" s="1"/>
      <c r="H5" s="1" t="s">
        <v>2</v>
      </c>
      <c r="I5" s="1"/>
      <c r="J5" s="1"/>
    </row>
    <row r="6" spans="2:10" ht="15">
      <c r="B6" s="1"/>
      <c r="C6" s="2"/>
      <c r="D6" s="1"/>
      <c r="E6" s="1"/>
      <c r="F6" s="1"/>
      <c r="G6" s="1"/>
      <c r="H6" s="1" t="s">
        <v>3</v>
      </c>
      <c r="I6" s="1"/>
      <c r="J6" s="1"/>
    </row>
    <row r="7" spans="2:10" ht="15">
      <c r="B7" s="1"/>
      <c r="C7" s="2"/>
      <c r="D7" s="1"/>
      <c r="E7" s="1"/>
      <c r="F7" s="1"/>
      <c r="G7" s="1"/>
      <c r="H7" s="1"/>
      <c r="I7" s="1"/>
      <c r="J7" s="1"/>
    </row>
    <row r="8" spans="2:10" ht="12.75">
      <c r="B8" s="1"/>
      <c r="C8" s="1"/>
      <c r="D8" s="1"/>
      <c r="E8" s="1"/>
      <c r="F8" s="1"/>
      <c r="G8" s="1"/>
      <c r="H8" s="1"/>
      <c r="I8" s="1"/>
      <c r="J8" s="1"/>
    </row>
    <row r="9" spans="2:10" ht="23.25">
      <c r="B9" s="3" t="s">
        <v>4</v>
      </c>
      <c r="C9" s="3" t="s">
        <v>5</v>
      </c>
      <c r="D9" s="4" t="s">
        <v>6</v>
      </c>
      <c r="E9" s="4" t="s">
        <v>7</v>
      </c>
      <c r="F9" s="3" t="s">
        <v>8</v>
      </c>
      <c r="G9" s="4" t="s">
        <v>9</v>
      </c>
      <c r="H9" s="4" t="s">
        <v>10</v>
      </c>
      <c r="I9" s="3" t="s">
        <v>11</v>
      </c>
      <c r="J9" s="4" t="s">
        <v>12</v>
      </c>
    </row>
    <row r="10" spans="2:10" ht="46.5" customHeight="1">
      <c r="B10" s="5" t="s">
        <v>13</v>
      </c>
      <c r="C10" s="6">
        <v>758</v>
      </c>
      <c r="D10" s="7">
        <v>75814</v>
      </c>
      <c r="E10" s="8" t="s">
        <v>14</v>
      </c>
      <c r="F10" s="9">
        <v>27000</v>
      </c>
      <c r="G10" s="10"/>
      <c r="H10" s="10">
        <v>40000</v>
      </c>
      <c r="I10" s="11">
        <f>F10+H10-G10</f>
        <v>67000</v>
      </c>
      <c r="J10" s="12" t="s">
        <v>15</v>
      </c>
    </row>
    <row r="11" spans="2:10" ht="12.75">
      <c r="B11" s="13" t="s">
        <v>16</v>
      </c>
      <c r="C11" s="14"/>
      <c r="D11" s="15"/>
      <c r="E11" s="15"/>
      <c r="F11" s="16">
        <v>32813991</v>
      </c>
      <c r="G11" s="17"/>
      <c r="H11" s="18">
        <f>SUM(H10:H10)</f>
        <v>40000</v>
      </c>
      <c r="I11" s="19">
        <f>F11-G11+H11</f>
        <v>32853991</v>
      </c>
      <c r="J11" s="20"/>
    </row>
    <row r="12" spans="1:10" ht="12.75">
      <c r="A12" s="21"/>
      <c r="B12" s="22" t="s">
        <v>17</v>
      </c>
      <c r="C12" s="23">
        <f>H11</f>
        <v>40000</v>
      </c>
      <c r="D12" s="1"/>
      <c r="E12" s="1"/>
      <c r="G12" s="1"/>
      <c r="H12" s="1"/>
      <c r="I12" s="1"/>
      <c r="J12" s="1"/>
    </row>
    <row r="13" spans="1:2" ht="12.75">
      <c r="A13" s="21"/>
      <c r="B13" s="22"/>
    </row>
    <row r="14" spans="1:2" ht="12.75">
      <c r="A14" s="21"/>
      <c r="B14" s="21"/>
    </row>
  </sheetData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tabSelected="1" workbookViewId="0" topLeftCell="A1">
      <selection activeCell="I16" sqref="I16"/>
    </sheetView>
  </sheetViews>
  <sheetFormatPr defaultColWidth="12.57421875" defaultRowHeight="12.75"/>
  <cols>
    <col min="1" max="1" width="24.7109375" style="0" customWidth="1"/>
    <col min="2" max="2" width="11.28125" style="0" customWidth="1"/>
    <col min="3" max="3" width="9.421875" style="0" customWidth="1"/>
    <col min="4" max="4" width="9.57421875" style="0" customWidth="1"/>
    <col min="5" max="5" width="14.28125" style="0" customWidth="1"/>
    <col min="6" max="6" width="11.140625" style="0" customWidth="1"/>
    <col min="7" max="7" width="11.57421875" style="0" customWidth="1"/>
    <col min="8" max="8" width="17.140625" style="0" customWidth="1"/>
    <col min="9" max="9" width="25.8515625" style="0" customWidth="1"/>
    <col min="10" max="16384" width="11.57421875" style="0" customWidth="1"/>
  </cols>
  <sheetData>
    <row r="1" spans="1:10" ht="15">
      <c r="A1" s="1"/>
      <c r="B1" s="2" t="s">
        <v>18</v>
      </c>
      <c r="C1" s="1"/>
      <c r="D1" s="1"/>
      <c r="E1" s="1"/>
      <c r="F1" s="1"/>
      <c r="G1" s="1"/>
      <c r="H1" s="1" t="s">
        <v>19</v>
      </c>
      <c r="I1" s="1"/>
      <c r="J1" s="1"/>
    </row>
    <row r="2" spans="1:10" ht="15">
      <c r="A2" s="1"/>
      <c r="B2" s="2"/>
      <c r="C2" s="1"/>
      <c r="D2" s="1"/>
      <c r="E2" s="1"/>
      <c r="F2" s="1"/>
      <c r="G2" s="1"/>
      <c r="H2" s="1" t="s">
        <v>20</v>
      </c>
      <c r="I2" s="1"/>
      <c r="J2" s="1"/>
    </row>
    <row r="3" spans="1:10" ht="15">
      <c r="A3" s="1"/>
      <c r="B3" s="2"/>
      <c r="C3" s="1"/>
      <c r="D3" s="1"/>
      <c r="E3" s="1"/>
      <c r="F3" s="1"/>
      <c r="G3" s="1"/>
      <c r="H3" s="1" t="s">
        <v>3</v>
      </c>
      <c r="I3" s="1"/>
      <c r="J3" s="1"/>
    </row>
    <row r="4" spans="1:9" ht="15">
      <c r="A4" s="1"/>
      <c r="B4" s="2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7" customHeight="1">
      <c r="A6" s="3" t="s">
        <v>4</v>
      </c>
      <c r="B6" s="3" t="s">
        <v>5</v>
      </c>
      <c r="C6" s="4" t="s">
        <v>6</v>
      </c>
      <c r="D6" s="4" t="s">
        <v>7</v>
      </c>
      <c r="E6" s="3" t="s">
        <v>8</v>
      </c>
      <c r="F6" s="4" t="s">
        <v>9</v>
      </c>
      <c r="G6" s="4" t="s">
        <v>10</v>
      </c>
      <c r="H6" s="3" t="s">
        <v>11</v>
      </c>
      <c r="I6" s="4" t="s">
        <v>12</v>
      </c>
    </row>
    <row r="7" spans="1:9" ht="12.75" customHeight="1" hidden="1">
      <c r="A7" s="13"/>
      <c r="B7" s="24"/>
      <c r="C7" s="25"/>
      <c r="D7" s="26"/>
      <c r="E7" s="27"/>
      <c r="F7" s="28"/>
      <c r="G7" s="28"/>
      <c r="H7" s="29"/>
      <c r="I7" s="30"/>
    </row>
    <row r="8" spans="1:9" ht="12.75" customHeight="1" hidden="1">
      <c r="A8" s="13"/>
      <c r="B8" s="24"/>
      <c r="C8" s="31"/>
      <c r="D8" s="26"/>
      <c r="E8" s="27"/>
      <c r="F8" s="28"/>
      <c r="G8" s="28"/>
      <c r="H8" s="29"/>
      <c r="I8" s="30"/>
    </row>
    <row r="9" spans="1:9" ht="12.75" customHeight="1" hidden="1">
      <c r="A9" s="13"/>
      <c r="B9" s="24"/>
      <c r="C9" s="32"/>
      <c r="D9" s="26"/>
      <c r="E9" s="27"/>
      <c r="F9" s="28"/>
      <c r="G9" s="28"/>
      <c r="H9" s="33"/>
      <c r="I9" s="30"/>
    </row>
    <row r="10" spans="1:256" s="38" customFormat="1" ht="16.5" customHeight="1">
      <c r="A10" s="34" t="s">
        <v>21</v>
      </c>
      <c r="B10" s="35">
        <v>851</v>
      </c>
      <c r="C10" s="35">
        <v>85154</v>
      </c>
      <c r="D10" s="35">
        <v>4170</v>
      </c>
      <c r="E10" s="36">
        <v>0</v>
      </c>
      <c r="F10" s="36"/>
      <c r="G10" s="36">
        <v>10000</v>
      </c>
      <c r="H10" s="36">
        <f>SUM(E10-F10+G10)</f>
        <v>10000</v>
      </c>
      <c r="I10" s="37" t="s">
        <v>22</v>
      </c>
      <c r="IT10" s="39"/>
      <c r="IU10" s="39"/>
      <c r="IV10" s="39"/>
    </row>
    <row r="11" spans="1:256" s="38" customFormat="1" ht="16.5" customHeight="1">
      <c r="A11" s="34"/>
      <c r="B11" s="35"/>
      <c r="C11" s="35"/>
      <c r="D11" s="35">
        <v>4210</v>
      </c>
      <c r="E11" s="36">
        <v>51620</v>
      </c>
      <c r="F11" s="36">
        <v>10000</v>
      </c>
      <c r="G11" s="36"/>
      <c r="H11" s="36">
        <f>SUM(E11-F11+G11)</f>
        <v>41620</v>
      </c>
      <c r="I11" s="37"/>
      <c r="IT11" s="39"/>
      <c r="IU11" s="39"/>
      <c r="IV11" s="39"/>
    </row>
    <row r="12" spans="1:256" s="38" customFormat="1" ht="33" customHeight="1">
      <c r="A12" s="34" t="s">
        <v>23</v>
      </c>
      <c r="B12" s="35">
        <v>852</v>
      </c>
      <c r="C12" s="35">
        <v>85212</v>
      </c>
      <c r="D12" s="35">
        <v>4300</v>
      </c>
      <c r="E12" s="36">
        <v>24764</v>
      </c>
      <c r="F12" s="36">
        <v>480</v>
      </c>
      <c r="G12" s="36"/>
      <c r="H12" s="36">
        <f>SUM(E12-F12+G12)</f>
        <v>24284</v>
      </c>
      <c r="I12" s="37" t="s">
        <v>24</v>
      </c>
      <c r="IT12" s="39"/>
      <c r="IU12" s="39"/>
      <c r="IV12" s="39"/>
    </row>
    <row r="13" spans="1:256" s="38" customFormat="1" ht="36.75" customHeight="1">
      <c r="A13" s="34"/>
      <c r="B13" s="35"/>
      <c r="C13" s="35"/>
      <c r="D13" s="35">
        <v>4700</v>
      </c>
      <c r="E13" s="36">
        <v>0</v>
      </c>
      <c r="F13" s="36"/>
      <c r="G13" s="36">
        <v>480</v>
      </c>
      <c r="H13" s="36">
        <f>SUM(E13-F13+G13)</f>
        <v>480</v>
      </c>
      <c r="I13" s="37"/>
      <c r="IT13" s="39"/>
      <c r="IU13" s="39"/>
      <c r="IV13" s="39"/>
    </row>
    <row r="14" spans="1:9" ht="12.75">
      <c r="A14" s="15" t="s">
        <v>16</v>
      </c>
      <c r="B14" s="18"/>
      <c r="C14" s="15"/>
      <c r="D14" s="15"/>
      <c r="E14" s="40">
        <v>35463991</v>
      </c>
      <c r="F14" s="18">
        <f>SUM(F10:F13)</f>
        <v>10480</v>
      </c>
      <c r="G14" s="18">
        <f>SUM(G10:G13)</f>
        <v>10480</v>
      </c>
      <c r="H14" s="18">
        <f>E14+G14-F14</f>
        <v>35463991</v>
      </c>
      <c r="I14" s="15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2" ht="12.75">
      <c r="A16" s="41" t="s">
        <v>25</v>
      </c>
      <c r="B16" s="42">
        <f>G14</f>
        <v>10480</v>
      </c>
    </row>
  </sheetData>
  <mergeCells count="14">
    <mergeCell ref="A7:A9"/>
    <mergeCell ref="B7:B9"/>
    <mergeCell ref="D7:D9"/>
    <mergeCell ref="E7:E9"/>
    <mergeCell ref="F7:F9"/>
    <mergeCell ref="G7:G9"/>
    <mergeCell ref="A10:A11"/>
    <mergeCell ref="B10:B11"/>
    <mergeCell ref="C10:C11"/>
    <mergeCell ref="I10:I11"/>
    <mergeCell ref="A12:A13"/>
    <mergeCell ref="B12:B13"/>
    <mergeCell ref="C12:C13"/>
    <mergeCell ref="I12:I13"/>
  </mergeCells>
  <printOptions/>
  <pageMargins left="0.5902777777777778" right="0.5902777777777778" top="0.6888888888888889" bottom="0.68888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43" customWidth="1"/>
    <col min="2" max="2" width="7.140625" style="43" customWidth="1"/>
    <col min="3" max="3" width="5.8515625" style="43" customWidth="1"/>
    <col min="4" max="4" width="6.00390625" style="43" customWidth="1"/>
    <col min="5" max="5" width="20.28125" style="43" customWidth="1"/>
    <col min="6" max="6" width="13.57421875" style="43" customWidth="1"/>
    <col min="7" max="7" width="12.57421875" style="43" customWidth="1"/>
    <col min="8" max="8" width="11.421875" style="43" customWidth="1"/>
    <col min="9" max="9" width="14.7109375" style="43" customWidth="1"/>
    <col min="10" max="10" width="17.57421875" style="43" customWidth="1"/>
    <col min="11" max="11" width="9.00390625" style="43" customWidth="1"/>
    <col min="12" max="12" width="9.8515625" style="43" customWidth="1"/>
    <col min="13" max="16384" width="9.00390625" style="43" customWidth="1"/>
  </cols>
  <sheetData>
    <row r="1" ht="10.5">
      <c r="I1" s="43" t="s">
        <v>26</v>
      </c>
    </row>
    <row r="2" ht="10.5">
      <c r="I2" s="43" t="s">
        <v>20</v>
      </c>
    </row>
    <row r="3" ht="10.5">
      <c r="I3" s="43" t="s">
        <v>3</v>
      </c>
    </row>
    <row r="4" spans="1:12" ht="11.25" customHeight="1">
      <c r="A4" s="44" t="s">
        <v>27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0.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6" t="s">
        <v>28</v>
      </c>
    </row>
    <row r="6" spans="1:12" ht="11.25" customHeight="1">
      <c r="A6" s="47" t="s">
        <v>29</v>
      </c>
      <c r="B6" s="47" t="s">
        <v>5</v>
      </c>
      <c r="C6" s="47" t="s">
        <v>30</v>
      </c>
      <c r="D6" s="47" t="s">
        <v>31</v>
      </c>
      <c r="E6" s="48" t="s">
        <v>32</v>
      </c>
      <c r="F6" s="48" t="s">
        <v>33</v>
      </c>
      <c r="G6" s="48" t="s">
        <v>34</v>
      </c>
      <c r="H6" s="48"/>
      <c r="I6" s="48"/>
      <c r="J6" s="48"/>
      <c r="K6" s="48"/>
      <c r="L6" s="49" t="s">
        <v>35</v>
      </c>
    </row>
    <row r="7" spans="1:12" ht="11.25" customHeight="1">
      <c r="A7" s="47"/>
      <c r="B7" s="47"/>
      <c r="C7" s="47"/>
      <c r="D7" s="47"/>
      <c r="E7" s="48"/>
      <c r="F7" s="48"/>
      <c r="G7" s="48" t="s">
        <v>36</v>
      </c>
      <c r="H7" s="48" t="s">
        <v>37</v>
      </c>
      <c r="I7" s="48"/>
      <c r="J7" s="48"/>
      <c r="K7" s="48"/>
      <c r="L7" s="49"/>
    </row>
    <row r="8" spans="1:12" ht="10.5" customHeight="1">
      <c r="A8" s="47"/>
      <c r="B8" s="47"/>
      <c r="C8" s="47"/>
      <c r="D8" s="47"/>
      <c r="E8" s="48"/>
      <c r="F8" s="48"/>
      <c r="G8" s="48"/>
      <c r="H8" s="48" t="s">
        <v>38</v>
      </c>
      <c r="I8" s="48" t="s">
        <v>39</v>
      </c>
      <c r="J8" s="48" t="s">
        <v>40</v>
      </c>
      <c r="K8" s="48" t="s">
        <v>41</v>
      </c>
      <c r="L8" s="49"/>
    </row>
    <row r="9" spans="1:12" ht="10.5">
      <c r="A9" s="47"/>
      <c r="B9" s="47"/>
      <c r="C9" s="47"/>
      <c r="D9" s="47"/>
      <c r="E9" s="48"/>
      <c r="F9" s="48"/>
      <c r="G9" s="48"/>
      <c r="H9" s="48"/>
      <c r="I9" s="48"/>
      <c r="J9" s="48"/>
      <c r="K9" s="48"/>
      <c r="L9" s="48"/>
    </row>
    <row r="10" spans="1:12" ht="10.5">
      <c r="A10" s="47"/>
      <c r="B10" s="47"/>
      <c r="C10" s="47"/>
      <c r="D10" s="47"/>
      <c r="E10" s="48"/>
      <c r="F10" s="48"/>
      <c r="G10" s="48"/>
      <c r="H10" s="48"/>
      <c r="I10" s="48"/>
      <c r="J10" s="48"/>
      <c r="K10" s="48"/>
      <c r="L10" s="48"/>
    </row>
    <row r="11" spans="1:12" ht="10.5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</row>
    <row r="12" spans="1:12" ht="36.75">
      <c r="A12" s="51">
        <v>1</v>
      </c>
      <c r="B12" s="52" t="s">
        <v>42</v>
      </c>
      <c r="C12" s="52" t="s">
        <v>43</v>
      </c>
      <c r="D12" s="52">
        <v>6050</v>
      </c>
      <c r="E12" s="53" t="s">
        <v>44</v>
      </c>
      <c r="F12" s="54">
        <v>1430000</v>
      </c>
      <c r="G12" s="54">
        <v>1430000</v>
      </c>
      <c r="H12" s="54">
        <v>366017</v>
      </c>
      <c r="I12" s="54"/>
      <c r="J12" s="55" t="s">
        <v>45</v>
      </c>
      <c r="K12" s="54"/>
      <c r="L12" s="54"/>
    </row>
    <row r="13" spans="1:12" ht="48" customHeight="1">
      <c r="A13" s="51">
        <v>2</v>
      </c>
      <c r="B13" s="52" t="s">
        <v>42</v>
      </c>
      <c r="C13" s="52" t="s">
        <v>43</v>
      </c>
      <c r="D13" s="52">
        <v>6050</v>
      </c>
      <c r="E13" s="53" t="s">
        <v>46</v>
      </c>
      <c r="F13" s="54">
        <v>1066470</v>
      </c>
      <c r="G13" s="54">
        <v>1066470</v>
      </c>
      <c r="H13" s="54">
        <v>41470</v>
      </c>
      <c r="I13" s="54"/>
      <c r="J13" s="55" t="s">
        <v>47</v>
      </c>
      <c r="K13" s="54"/>
      <c r="L13" s="54"/>
    </row>
    <row r="14" spans="1:12" ht="46.5" customHeight="1">
      <c r="A14" s="51">
        <v>3</v>
      </c>
      <c r="B14" s="52" t="s">
        <v>42</v>
      </c>
      <c r="C14" s="52" t="s">
        <v>43</v>
      </c>
      <c r="D14" s="52">
        <v>6050</v>
      </c>
      <c r="E14" s="53" t="s">
        <v>48</v>
      </c>
      <c r="F14" s="54">
        <v>40000</v>
      </c>
      <c r="G14" s="54">
        <v>40000</v>
      </c>
      <c r="H14" s="54">
        <v>7300</v>
      </c>
      <c r="I14" s="54">
        <v>30700</v>
      </c>
      <c r="J14" s="55" t="s">
        <v>49</v>
      </c>
      <c r="K14" s="54"/>
      <c r="L14" s="54"/>
    </row>
    <row r="15" spans="1:12" ht="47.25" customHeight="1">
      <c r="A15" s="51">
        <v>4</v>
      </c>
      <c r="B15" s="52" t="s">
        <v>42</v>
      </c>
      <c r="C15" s="52" t="s">
        <v>43</v>
      </c>
      <c r="D15" s="52">
        <v>6050</v>
      </c>
      <c r="E15" s="53" t="s">
        <v>50</v>
      </c>
      <c r="F15" s="54">
        <v>170000</v>
      </c>
      <c r="G15" s="54">
        <v>170000</v>
      </c>
      <c r="H15" s="54">
        <v>37400</v>
      </c>
      <c r="I15" s="54">
        <v>127600</v>
      </c>
      <c r="J15" s="55" t="s">
        <v>51</v>
      </c>
      <c r="K15" s="54"/>
      <c r="L15" s="54"/>
    </row>
    <row r="16" spans="1:12" ht="57" customHeight="1">
      <c r="A16" s="51">
        <v>5</v>
      </c>
      <c r="B16" s="52" t="s">
        <v>42</v>
      </c>
      <c r="C16" s="52" t="s">
        <v>43</v>
      </c>
      <c r="D16" s="52">
        <v>6050</v>
      </c>
      <c r="E16" s="53" t="s">
        <v>52</v>
      </c>
      <c r="F16" s="54">
        <v>201120</v>
      </c>
      <c r="G16" s="54">
        <v>201120</v>
      </c>
      <c r="H16" s="54">
        <v>40120</v>
      </c>
      <c r="I16" s="54">
        <v>150000</v>
      </c>
      <c r="J16" s="55" t="s">
        <v>53</v>
      </c>
      <c r="K16" s="54"/>
      <c r="L16" s="54"/>
    </row>
    <row r="17" spans="1:12" ht="27.75">
      <c r="A17" s="56">
        <v>6</v>
      </c>
      <c r="B17" s="52" t="s">
        <v>42</v>
      </c>
      <c r="C17" s="52" t="s">
        <v>43</v>
      </c>
      <c r="D17" s="52">
        <v>6050</v>
      </c>
      <c r="E17" s="53" t="s">
        <v>54</v>
      </c>
      <c r="F17" s="54">
        <v>254000</v>
      </c>
      <c r="G17" s="54">
        <v>254000</v>
      </c>
      <c r="H17" s="54">
        <v>64200</v>
      </c>
      <c r="I17" s="54">
        <v>189800</v>
      </c>
      <c r="J17" s="55"/>
      <c r="K17" s="54"/>
      <c r="L17" s="54"/>
    </row>
    <row r="18" spans="1:12" ht="27.75">
      <c r="A18" s="51">
        <v>7</v>
      </c>
      <c r="B18" s="52" t="s">
        <v>42</v>
      </c>
      <c r="C18" s="52" t="s">
        <v>43</v>
      </c>
      <c r="D18" s="52">
        <v>6050</v>
      </c>
      <c r="E18" s="53" t="s">
        <v>55</v>
      </c>
      <c r="F18" s="54">
        <v>59000</v>
      </c>
      <c r="G18" s="54">
        <v>59000</v>
      </c>
      <c r="H18" s="54">
        <v>14000</v>
      </c>
      <c r="I18" s="54">
        <v>45000</v>
      </c>
      <c r="J18" s="55"/>
      <c r="K18" s="54"/>
      <c r="L18" s="54"/>
    </row>
    <row r="19" spans="1:12" ht="27.75">
      <c r="A19" s="51">
        <v>8</v>
      </c>
      <c r="B19" s="52" t="s">
        <v>42</v>
      </c>
      <c r="C19" s="52" t="s">
        <v>43</v>
      </c>
      <c r="D19" s="52">
        <v>6050</v>
      </c>
      <c r="E19" s="53" t="s">
        <v>56</v>
      </c>
      <c r="F19" s="54">
        <v>61500</v>
      </c>
      <c r="G19" s="54">
        <v>61500</v>
      </c>
      <c r="H19" s="54">
        <v>16500</v>
      </c>
      <c r="I19" s="54">
        <v>45000</v>
      </c>
      <c r="J19" s="55"/>
      <c r="K19" s="54"/>
      <c r="L19" s="54"/>
    </row>
    <row r="20" spans="1:12" ht="27.75">
      <c r="A20" s="51">
        <v>9</v>
      </c>
      <c r="B20" s="52" t="s">
        <v>42</v>
      </c>
      <c r="C20" s="52" t="s">
        <v>43</v>
      </c>
      <c r="D20" s="52">
        <v>6050</v>
      </c>
      <c r="E20" s="53" t="s">
        <v>57</v>
      </c>
      <c r="F20" s="54">
        <v>60000</v>
      </c>
      <c r="G20" s="54">
        <v>60000</v>
      </c>
      <c r="H20" s="54">
        <v>60000</v>
      </c>
      <c r="I20" s="54"/>
      <c r="J20" s="55"/>
      <c r="K20" s="54"/>
      <c r="L20" s="54"/>
    </row>
    <row r="21" spans="1:12" ht="36.75">
      <c r="A21" s="51">
        <v>10</v>
      </c>
      <c r="B21" s="52" t="s">
        <v>42</v>
      </c>
      <c r="C21" s="52" t="s">
        <v>43</v>
      </c>
      <c r="D21" s="52">
        <v>6050</v>
      </c>
      <c r="E21" s="53" t="s">
        <v>58</v>
      </c>
      <c r="F21" s="54">
        <v>280000</v>
      </c>
      <c r="G21" s="54">
        <v>280000</v>
      </c>
      <c r="H21" s="54">
        <v>153100</v>
      </c>
      <c r="I21" s="54">
        <v>93900</v>
      </c>
      <c r="J21" s="55" t="s">
        <v>59</v>
      </c>
      <c r="K21" s="54"/>
      <c r="L21" s="54"/>
    </row>
    <row r="22" spans="1:12" ht="32.25">
      <c r="A22" s="51">
        <v>11</v>
      </c>
      <c r="B22" s="52" t="s">
        <v>42</v>
      </c>
      <c r="C22" s="52" t="s">
        <v>43</v>
      </c>
      <c r="D22" s="52">
        <v>6050</v>
      </c>
      <c r="E22" s="53" t="s">
        <v>60</v>
      </c>
      <c r="F22" s="54">
        <v>62000</v>
      </c>
      <c r="G22" s="54">
        <v>62000</v>
      </c>
      <c r="H22" s="54">
        <v>23500</v>
      </c>
      <c r="I22" s="54">
        <v>30500</v>
      </c>
      <c r="J22" s="55" t="s">
        <v>61</v>
      </c>
      <c r="K22" s="54"/>
      <c r="L22" s="54"/>
    </row>
    <row r="23" spans="1:12" ht="18.75">
      <c r="A23" s="51">
        <v>12</v>
      </c>
      <c r="B23" s="52" t="s">
        <v>42</v>
      </c>
      <c r="C23" s="52" t="s">
        <v>43</v>
      </c>
      <c r="D23" s="52">
        <v>6050</v>
      </c>
      <c r="E23" s="53" t="s">
        <v>62</v>
      </c>
      <c r="F23" s="54">
        <v>58000</v>
      </c>
      <c r="G23" s="54">
        <v>58000</v>
      </c>
      <c r="H23" s="54">
        <v>58000</v>
      </c>
      <c r="I23" s="54"/>
      <c r="J23" s="55"/>
      <c r="K23" s="54"/>
      <c r="L23" s="54"/>
    </row>
    <row r="24" spans="1:12" ht="32.25">
      <c r="A24" s="57" t="s">
        <v>63</v>
      </c>
      <c r="B24" s="57"/>
      <c r="C24" s="57"/>
      <c r="D24" s="57"/>
      <c r="E24" s="58"/>
      <c r="F24" s="59">
        <f>SUM(F12:F23)</f>
        <v>3742090</v>
      </c>
      <c r="G24" s="59">
        <f>SUM(G12:G23)</f>
        <v>3742090</v>
      </c>
      <c r="H24" s="59">
        <f>SUM(H12:H23)</f>
        <v>881607</v>
      </c>
      <c r="I24" s="59">
        <f>SUM(I12:I23)</f>
        <v>712500</v>
      </c>
      <c r="J24" s="60" t="s">
        <v>64</v>
      </c>
      <c r="K24" s="59"/>
      <c r="L24" s="59"/>
    </row>
    <row r="25" spans="1:12" ht="34.5" customHeight="1">
      <c r="A25" s="51">
        <v>13</v>
      </c>
      <c r="B25" s="51">
        <v>600</v>
      </c>
      <c r="C25" s="51">
        <v>60016</v>
      </c>
      <c r="D25" s="51">
        <v>6050</v>
      </c>
      <c r="E25" s="53" t="s">
        <v>65</v>
      </c>
      <c r="F25" s="54">
        <v>693800</v>
      </c>
      <c r="G25" s="54">
        <v>693800</v>
      </c>
      <c r="H25" s="54">
        <v>108140</v>
      </c>
      <c r="I25" s="54">
        <v>100000</v>
      </c>
      <c r="J25" s="55" t="s">
        <v>66</v>
      </c>
      <c r="K25" s="54"/>
      <c r="L25" s="54"/>
    </row>
    <row r="26" spans="1:12" ht="33" customHeight="1">
      <c r="A26" s="51">
        <v>14</v>
      </c>
      <c r="B26" s="51">
        <v>600</v>
      </c>
      <c r="C26" s="51">
        <v>60016</v>
      </c>
      <c r="D26" s="51">
        <v>6050</v>
      </c>
      <c r="E26" s="53" t="s">
        <v>67</v>
      </c>
      <c r="F26" s="54">
        <v>918000</v>
      </c>
      <c r="G26" s="54">
        <v>918000</v>
      </c>
      <c r="H26" s="54">
        <v>75400</v>
      </c>
      <c r="I26" s="54">
        <v>200000</v>
      </c>
      <c r="J26" s="55" t="s">
        <v>68</v>
      </c>
      <c r="K26" s="54"/>
      <c r="L26" s="54"/>
    </row>
    <row r="27" spans="1:12" ht="53.25" customHeight="1">
      <c r="A27" s="51">
        <v>15</v>
      </c>
      <c r="B27" s="51">
        <v>600</v>
      </c>
      <c r="C27" s="51">
        <v>60016</v>
      </c>
      <c r="D27" s="51">
        <v>6050</v>
      </c>
      <c r="E27" s="53" t="s">
        <v>69</v>
      </c>
      <c r="F27" s="54">
        <v>1226560</v>
      </c>
      <c r="G27" s="54">
        <v>1226560</v>
      </c>
      <c r="H27" s="54">
        <v>5000</v>
      </c>
      <c r="I27" s="54">
        <v>281000</v>
      </c>
      <c r="J27" s="55" t="s">
        <v>70</v>
      </c>
      <c r="K27" s="54"/>
      <c r="L27" s="54"/>
    </row>
    <row r="28" spans="1:12" ht="32.25" customHeight="1">
      <c r="A28" s="51">
        <v>16</v>
      </c>
      <c r="B28" s="51">
        <v>600</v>
      </c>
      <c r="C28" s="51">
        <v>60016</v>
      </c>
      <c r="D28" s="51">
        <v>6050</v>
      </c>
      <c r="E28" s="53" t="s">
        <v>71</v>
      </c>
      <c r="F28" s="54">
        <v>770313</v>
      </c>
      <c r="G28" s="54">
        <v>770313</v>
      </c>
      <c r="H28" s="54">
        <v>12578</v>
      </c>
      <c r="I28" s="54">
        <v>200000</v>
      </c>
      <c r="J28" s="55" t="s">
        <v>72</v>
      </c>
      <c r="K28" s="54"/>
      <c r="L28" s="54"/>
    </row>
    <row r="29" spans="1:12" ht="46.5" customHeight="1">
      <c r="A29" s="51">
        <v>17</v>
      </c>
      <c r="B29" s="51">
        <v>600</v>
      </c>
      <c r="C29" s="51">
        <v>60016</v>
      </c>
      <c r="D29" s="51">
        <v>6050</v>
      </c>
      <c r="E29" s="53" t="s">
        <v>73</v>
      </c>
      <c r="F29" s="54">
        <v>818400</v>
      </c>
      <c r="G29" s="54">
        <v>818400</v>
      </c>
      <c r="H29" s="54">
        <v>45800</v>
      </c>
      <c r="I29" s="54">
        <v>200000</v>
      </c>
      <c r="J29" s="55" t="s">
        <v>74</v>
      </c>
      <c r="K29" s="54"/>
      <c r="L29" s="54"/>
    </row>
    <row r="30" spans="1:12" s="65" customFormat="1" ht="32.25">
      <c r="A30" s="61">
        <v>18</v>
      </c>
      <c r="B30" s="61">
        <v>600</v>
      </c>
      <c r="C30" s="61">
        <v>60016</v>
      </c>
      <c r="D30" s="61">
        <v>6050</v>
      </c>
      <c r="E30" s="62" t="s">
        <v>75</v>
      </c>
      <c r="F30" s="63">
        <v>210000</v>
      </c>
      <c r="G30" s="63">
        <v>210000</v>
      </c>
      <c r="H30" s="63">
        <v>140000</v>
      </c>
      <c r="I30" s="63">
        <v>0</v>
      </c>
      <c r="J30" s="64" t="s">
        <v>76</v>
      </c>
      <c r="K30" s="63"/>
      <c r="L30" s="63"/>
    </row>
    <row r="31" spans="1:12" ht="27.75">
      <c r="A31" s="51">
        <v>19</v>
      </c>
      <c r="B31" s="51">
        <v>600</v>
      </c>
      <c r="C31" s="51">
        <v>60016</v>
      </c>
      <c r="D31" s="51">
        <v>6050</v>
      </c>
      <c r="E31" s="53" t="s">
        <v>77</v>
      </c>
      <c r="F31" s="54">
        <v>23000</v>
      </c>
      <c r="G31" s="54">
        <v>23000</v>
      </c>
      <c r="H31" s="54">
        <v>23000</v>
      </c>
      <c r="I31" s="54"/>
      <c r="J31" s="55"/>
      <c r="K31" s="54"/>
      <c r="L31" s="54"/>
    </row>
    <row r="32" spans="1:12" ht="10.5">
      <c r="A32" s="51">
        <v>20</v>
      </c>
      <c r="B32" s="51">
        <v>600</v>
      </c>
      <c r="C32" s="51">
        <v>60053</v>
      </c>
      <c r="D32" s="51">
        <v>6050</v>
      </c>
      <c r="E32" s="53" t="s">
        <v>78</v>
      </c>
      <c r="F32" s="54">
        <v>10000</v>
      </c>
      <c r="G32" s="54">
        <v>10000</v>
      </c>
      <c r="H32" s="54">
        <v>10000</v>
      </c>
      <c r="I32" s="54"/>
      <c r="J32" s="55"/>
      <c r="K32" s="54"/>
      <c r="L32" s="54"/>
    </row>
    <row r="33" spans="1:12" ht="36.75" customHeight="1">
      <c r="A33" s="57" t="s">
        <v>79</v>
      </c>
      <c r="B33" s="57"/>
      <c r="C33" s="57"/>
      <c r="D33" s="57"/>
      <c r="E33" s="58"/>
      <c r="F33" s="59">
        <f>SUM(F25:F32)</f>
        <v>4670073</v>
      </c>
      <c r="G33" s="59">
        <f>SUM(G25:G32)</f>
        <v>4670073</v>
      </c>
      <c r="H33" s="59">
        <f>SUM(H25:H32)</f>
        <v>419918</v>
      </c>
      <c r="I33" s="59">
        <f>SUM(I25:I31)</f>
        <v>981000</v>
      </c>
      <c r="J33" s="60" t="s">
        <v>80</v>
      </c>
      <c r="K33" s="54"/>
      <c r="L33" s="54"/>
    </row>
    <row r="34" spans="1:12" ht="27.75">
      <c r="A34" s="51">
        <v>21</v>
      </c>
      <c r="B34" s="51">
        <v>700</v>
      </c>
      <c r="C34" s="51">
        <v>70005</v>
      </c>
      <c r="D34" s="51">
        <v>6050</v>
      </c>
      <c r="E34" s="53" t="s">
        <v>81</v>
      </c>
      <c r="F34" s="54">
        <v>170000</v>
      </c>
      <c r="G34" s="54">
        <v>170000</v>
      </c>
      <c r="H34" s="54">
        <v>170000</v>
      </c>
      <c r="I34" s="52"/>
      <c r="J34" s="55"/>
      <c r="K34" s="54"/>
      <c r="L34" s="54"/>
    </row>
    <row r="35" spans="1:12" ht="10.5">
      <c r="A35" s="61">
        <v>22</v>
      </c>
      <c r="B35" s="61">
        <v>700</v>
      </c>
      <c r="C35" s="61">
        <v>70005</v>
      </c>
      <c r="D35" s="61">
        <v>6060</v>
      </c>
      <c r="E35" s="62" t="s">
        <v>82</v>
      </c>
      <c r="F35" s="63">
        <v>157000</v>
      </c>
      <c r="G35" s="63">
        <v>157000</v>
      </c>
      <c r="H35" s="63">
        <v>157000</v>
      </c>
      <c r="I35" s="66"/>
      <c r="J35" s="64"/>
      <c r="K35" s="54"/>
      <c r="L35" s="54"/>
    </row>
    <row r="36" spans="1:12" ht="10.5">
      <c r="A36" s="67" t="s">
        <v>83</v>
      </c>
      <c r="B36" s="67"/>
      <c r="C36" s="67"/>
      <c r="D36" s="67"/>
      <c r="E36" s="68"/>
      <c r="F36" s="69">
        <f>SUM(F34:F35)</f>
        <v>327000</v>
      </c>
      <c r="G36" s="69">
        <f>SUM(G34:G35)</f>
        <v>327000</v>
      </c>
      <c r="H36" s="69">
        <f>SUM(H34:H35)</f>
        <v>327000</v>
      </c>
      <c r="I36" s="70"/>
      <c r="J36" s="71"/>
      <c r="K36" s="54"/>
      <c r="L36" s="54"/>
    </row>
    <row r="37" spans="1:12" ht="10.5">
      <c r="A37" s="51">
        <v>23</v>
      </c>
      <c r="B37" s="51">
        <v>750</v>
      </c>
      <c r="C37" s="51">
        <v>75023</v>
      </c>
      <c r="D37" s="51">
        <v>6050</v>
      </c>
      <c r="E37" s="53" t="s">
        <v>84</v>
      </c>
      <c r="F37" s="54">
        <v>33000</v>
      </c>
      <c r="G37" s="54">
        <v>33000</v>
      </c>
      <c r="H37" s="54">
        <v>33000</v>
      </c>
      <c r="I37" s="52"/>
      <c r="J37" s="55"/>
      <c r="K37" s="54"/>
      <c r="L37" s="54"/>
    </row>
    <row r="38" spans="1:12" ht="10.5">
      <c r="A38" s="51">
        <v>24</v>
      </c>
      <c r="B38" s="51">
        <v>750</v>
      </c>
      <c r="C38" s="51">
        <v>75023</v>
      </c>
      <c r="D38" s="51">
        <v>6060</v>
      </c>
      <c r="E38" s="53" t="s">
        <v>85</v>
      </c>
      <c r="F38" s="54">
        <v>12000</v>
      </c>
      <c r="G38" s="54">
        <v>12000</v>
      </c>
      <c r="H38" s="54">
        <v>12000</v>
      </c>
      <c r="I38" s="52"/>
      <c r="J38" s="55"/>
      <c r="K38" s="54"/>
      <c r="L38" s="54"/>
    </row>
    <row r="39" spans="1:12" ht="18.75">
      <c r="A39" s="51">
        <v>25</v>
      </c>
      <c r="B39" s="51">
        <v>750</v>
      </c>
      <c r="C39" s="51">
        <v>75023</v>
      </c>
      <c r="D39" s="51">
        <v>6060</v>
      </c>
      <c r="E39" s="72" t="s">
        <v>86</v>
      </c>
      <c r="F39" s="54">
        <v>3000</v>
      </c>
      <c r="G39" s="54">
        <v>3000</v>
      </c>
      <c r="H39" s="54">
        <v>3000</v>
      </c>
      <c r="I39" s="52"/>
      <c r="J39" s="55"/>
      <c r="K39" s="54"/>
      <c r="L39" s="54"/>
    </row>
    <row r="40" spans="1:12" ht="10.5">
      <c r="A40" s="57" t="s">
        <v>87</v>
      </c>
      <c r="B40" s="57"/>
      <c r="C40" s="57"/>
      <c r="D40" s="57"/>
      <c r="E40" s="58"/>
      <c r="F40" s="59">
        <f>SUM(F37:F39)</f>
        <v>48000</v>
      </c>
      <c r="G40" s="59">
        <f>SUM(G37:G39)</f>
        <v>48000</v>
      </c>
      <c r="H40" s="59">
        <f>SUM(H37:H39)</f>
        <v>48000</v>
      </c>
      <c r="I40" s="73"/>
      <c r="J40" s="55"/>
      <c r="K40" s="54"/>
      <c r="L40" s="54"/>
    </row>
    <row r="41" spans="1:12" ht="54.75">
      <c r="A41" s="51">
        <v>26</v>
      </c>
      <c r="B41" s="51">
        <v>754</v>
      </c>
      <c r="C41" s="51">
        <v>75412</v>
      </c>
      <c r="D41" s="51">
        <v>6060</v>
      </c>
      <c r="E41" s="53" t="s">
        <v>88</v>
      </c>
      <c r="F41" s="54">
        <v>40000</v>
      </c>
      <c r="G41" s="54">
        <v>40000</v>
      </c>
      <c r="H41" s="54">
        <v>40000</v>
      </c>
      <c r="I41" s="52"/>
      <c r="J41" s="55"/>
      <c r="K41" s="54"/>
      <c r="L41" s="54"/>
    </row>
    <row r="42" spans="1:12" ht="10.5">
      <c r="A42" s="57" t="s">
        <v>89</v>
      </c>
      <c r="B42" s="57"/>
      <c r="C42" s="57"/>
      <c r="D42" s="57"/>
      <c r="E42" s="58"/>
      <c r="F42" s="59">
        <f>SUM(F41)</f>
        <v>40000</v>
      </c>
      <c r="G42" s="59">
        <f>SUM(G41)</f>
        <v>40000</v>
      </c>
      <c r="H42" s="59">
        <f>SUM(H41)</f>
        <v>40000</v>
      </c>
      <c r="I42" s="73"/>
      <c r="J42" s="55"/>
      <c r="K42" s="54"/>
      <c r="L42" s="54"/>
    </row>
    <row r="43" spans="1:12" ht="66.75" customHeight="1">
      <c r="A43" s="51">
        <v>27</v>
      </c>
      <c r="B43" s="51">
        <v>801</v>
      </c>
      <c r="C43" s="51">
        <v>80101</v>
      </c>
      <c r="D43" s="51">
        <v>6050</v>
      </c>
      <c r="E43" s="53" t="s">
        <v>90</v>
      </c>
      <c r="F43" s="54">
        <v>226000</v>
      </c>
      <c r="G43" s="54">
        <v>226000</v>
      </c>
      <c r="H43" s="54">
        <v>126000</v>
      </c>
      <c r="I43" s="52"/>
      <c r="J43" s="55" t="s">
        <v>91</v>
      </c>
      <c r="K43" s="54"/>
      <c r="L43" s="54"/>
    </row>
    <row r="44" spans="1:12" ht="59.25" customHeight="1">
      <c r="A44" s="51">
        <v>28</v>
      </c>
      <c r="B44" s="51">
        <v>801</v>
      </c>
      <c r="C44" s="51">
        <v>80101</v>
      </c>
      <c r="D44" s="51">
        <v>6050</v>
      </c>
      <c r="E44" s="53" t="s">
        <v>92</v>
      </c>
      <c r="F44" s="54">
        <v>196000</v>
      </c>
      <c r="G44" s="54">
        <v>196000</v>
      </c>
      <c r="H44" s="54">
        <v>146000</v>
      </c>
      <c r="I44" s="52"/>
      <c r="J44" s="55" t="s">
        <v>93</v>
      </c>
      <c r="K44" s="54"/>
      <c r="L44" s="54"/>
    </row>
    <row r="45" spans="1:12" ht="27.75">
      <c r="A45" s="51">
        <v>29</v>
      </c>
      <c r="B45" s="51">
        <v>801</v>
      </c>
      <c r="C45" s="51">
        <v>80101</v>
      </c>
      <c r="D45" s="51">
        <v>6050</v>
      </c>
      <c r="E45" s="53" t="s">
        <v>94</v>
      </c>
      <c r="F45" s="54">
        <v>100000</v>
      </c>
      <c r="G45" s="54">
        <v>100000</v>
      </c>
      <c r="H45" s="54">
        <v>100000</v>
      </c>
      <c r="I45" s="52"/>
      <c r="J45" s="55"/>
      <c r="K45" s="54"/>
      <c r="L45" s="54"/>
    </row>
    <row r="46" spans="1:12" ht="49.5" customHeight="1">
      <c r="A46" s="51">
        <v>30</v>
      </c>
      <c r="B46" s="51">
        <v>801</v>
      </c>
      <c r="C46" s="51">
        <v>80101</v>
      </c>
      <c r="D46" s="51">
        <v>6050</v>
      </c>
      <c r="E46" s="53" t="s">
        <v>95</v>
      </c>
      <c r="F46" s="54">
        <v>150000</v>
      </c>
      <c r="G46" s="74">
        <v>150000</v>
      </c>
      <c r="H46" s="54">
        <v>75000</v>
      </c>
      <c r="I46" s="52"/>
      <c r="J46" s="55" t="s">
        <v>96</v>
      </c>
      <c r="K46" s="54"/>
      <c r="L46" s="54"/>
    </row>
    <row r="47" spans="1:12" ht="36.75">
      <c r="A47" s="51">
        <v>31</v>
      </c>
      <c r="B47" s="51">
        <v>801</v>
      </c>
      <c r="C47" s="51">
        <v>80101</v>
      </c>
      <c r="D47" s="51">
        <v>6050</v>
      </c>
      <c r="E47" s="53" t="s">
        <v>97</v>
      </c>
      <c r="F47" s="54">
        <v>40000</v>
      </c>
      <c r="G47" s="54">
        <v>40000</v>
      </c>
      <c r="H47" s="54">
        <v>40000</v>
      </c>
      <c r="I47" s="52"/>
      <c r="J47" s="55"/>
      <c r="K47" s="54"/>
      <c r="L47" s="54"/>
    </row>
    <row r="48" spans="1:12" ht="54.75">
      <c r="A48" s="51">
        <v>32</v>
      </c>
      <c r="B48" s="51">
        <v>801</v>
      </c>
      <c r="C48" s="51">
        <v>80101</v>
      </c>
      <c r="D48" s="51">
        <v>6050</v>
      </c>
      <c r="E48" s="53" t="s">
        <v>98</v>
      </c>
      <c r="F48" s="54">
        <v>27000</v>
      </c>
      <c r="G48" s="54">
        <v>27000</v>
      </c>
      <c r="H48" s="54">
        <v>27000</v>
      </c>
      <c r="I48" s="52"/>
      <c r="J48" s="55"/>
      <c r="K48" s="54"/>
      <c r="L48" s="54"/>
    </row>
    <row r="49" spans="1:12" ht="54" customHeight="1">
      <c r="A49" s="75">
        <v>33</v>
      </c>
      <c r="B49" s="75">
        <v>801</v>
      </c>
      <c r="C49" s="75">
        <v>80101</v>
      </c>
      <c r="D49" s="75">
        <v>6050</v>
      </c>
      <c r="E49" s="76" t="s">
        <v>99</v>
      </c>
      <c r="F49" s="77">
        <v>1150000</v>
      </c>
      <c r="G49" s="77">
        <v>1150000</v>
      </c>
      <c r="H49" s="77">
        <v>484000</v>
      </c>
      <c r="I49" s="78"/>
      <c r="J49" s="79" t="s">
        <v>100</v>
      </c>
      <c r="K49" s="77"/>
      <c r="L49" s="77"/>
    </row>
    <row r="50" spans="1:12" ht="32.25" customHeight="1">
      <c r="A50" s="67" t="s">
        <v>101</v>
      </c>
      <c r="B50" s="67"/>
      <c r="C50" s="67"/>
      <c r="D50" s="67"/>
      <c r="E50" s="80"/>
      <c r="F50" s="69">
        <f>SUM(F43:F49)</f>
        <v>1889000</v>
      </c>
      <c r="G50" s="69">
        <f>SUM(G43:G49)</f>
        <v>1889000</v>
      </c>
      <c r="H50" s="69">
        <f>SUM(H43:H49)</f>
        <v>998000</v>
      </c>
      <c r="I50" s="81"/>
      <c r="J50" s="82" t="s">
        <v>102</v>
      </c>
      <c r="K50" s="54"/>
      <c r="L50" s="54"/>
    </row>
    <row r="51" spans="1:12" ht="32.25" customHeight="1">
      <c r="A51" s="67">
        <v>34</v>
      </c>
      <c r="B51" s="67">
        <v>851</v>
      </c>
      <c r="C51" s="67">
        <v>85195</v>
      </c>
      <c r="D51" s="67">
        <v>6050</v>
      </c>
      <c r="E51" s="83" t="s">
        <v>103</v>
      </c>
      <c r="F51" s="69">
        <v>43000</v>
      </c>
      <c r="G51" s="69">
        <v>43000</v>
      </c>
      <c r="H51" s="69">
        <v>43000</v>
      </c>
      <c r="I51" s="81"/>
      <c r="J51" s="55" t="s">
        <v>104</v>
      </c>
      <c r="K51" s="54"/>
      <c r="L51" s="54"/>
    </row>
    <row r="52" spans="1:12" ht="32.25" customHeight="1">
      <c r="A52" s="67" t="s">
        <v>105</v>
      </c>
      <c r="B52" s="67"/>
      <c r="C52" s="67"/>
      <c r="D52" s="67"/>
      <c r="E52" s="80"/>
      <c r="F52" s="69">
        <f>F51</f>
        <v>43000</v>
      </c>
      <c r="G52" s="69">
        <f>G51</f>
        <v>43000</v>
      </c>
      <c r="H52" s="69">
        <v>35000</v>
      </c>
      <c r="I52" s="81"/>
      <c r="J52" s="84" t="s">
        <v>104</v>
      </c>
      <c r="K52" s="54"/>
      <c r="L52" s="54"/>
    </row>
    <row r="53" spans="1:12" ht="49.5" customHeight="1">
      <c r="A53" s="85">
        <v>35</v>
      </c>
      <c r="B53" s="85">
        <v>852</v>
      </c>
      <c r="C53" s="85">
        <v>85212</v>
      </c>
      <c r="D53" s="85">
        <v>6060</v>
      </c>
      <c r="E53" s="83" t="s">
        <v>106</v>
      </c>
      <c r="F53" s="86">
        <v>5000</v>
      </c>
      <c r="G53" s="86">
        <v>5000</v>
      </c>
      <c r="H53" s="86"/>
      <c r="I53" s="87"/>
      <c r="J53" s="55" t="s">
        <v>107</v>
      </c>
      <c r="K53" s="54"/>
      <c r="L53" s="54"/>
    </row>
    <row r="54" spans="1:12" ht="33.75" customHeight="1">
      <c r="A54" s="67" t="s">
        <v>108</v>
      </c>
      <c r="B54" s="67"/>
      <c r="C54" s="67"/>
      <c r="D54" s="67"/>
      <c r="E54" s="80"/>
      <c r="F54" s="69">
        <f>F53</f>
        <v>5000</v>
      </c>
      <c r="G54" s="69">
        <f>G53</f>
        <v>5000</v>
      </c>
      <c r="H54" s="69"/>
      <c r="I54" s="81"/>
      <c r="J54" s="84" t="s">
        <v>107</v>
      </c>
      <c r="K54" s="54"/>
      <c r="L54" s="54"/>
    </row>
    <row r="55" spans="1:12" ht="54.75">
      <c r="A55" s="51">
        <v>36</v>
      </c>
      <c r="B55" s="51">
        <v>900</v>
      </c>
      <c r="C55" s="51">
        <v>90001</v>
      </c>
      <c r="D55" s="51">
        <v>6050</v>
      </c>
      <c r="E55" s="53" t="s">
        <v>109</v>
      </c>
      <c r="F55" s="54">
        <v>2100000</v>
      </c>
      <c r="G55" s="54">
        <v>2100000</v>
      </c>
      <c r="H55" s="54">
        <v>86493</v>
      </c>
      <c r="I55" s="54">
        <v>559445</v>
      </c>
      <c r="J55" s="55" t="s">
        <v>110</v>
      </c>
      <c r="K55" s="54"/>
      <c r="L55" s="54"/>
    </row>
    <row r="56" spans="1:12" ht="32.25" customHeight="1">
      <c r="A56" s="51">
        <v>37</v>
      </c>
      <c r="B56" s="51">
        <v>900</v>
      </c>
      <c r="C56" s="51">
        <v>90001</v>
      </c>
      <c r="D56" s="51">
        <v>6050</v>
      </c>
      <c r="E56" s="53" t="s">
        <v>111</v>
      </c>
      <c r="F56" s="54">
        <v>125360</v>
      </c>
      <c r="G56" s="54">
        <v>125360</v>
      </c>
      <c r="H56" s="54">
        <v>6360</v>
      </c>
      <c r="I56" s="54">
        <v>100000</v>
      </c>
      <c r="J56" s="55" t="s">
        <v>112</v>
      </c>
      <c r="K56" s="54"/>
      <c r="L56" s="54"/>
    </row>
    <row r="57" spans="1:12" ht="32.25">
      <c r="A57" s="67"/>
      <c r="B57" s="67"/>
      <c r="C57" s="67"/>
      <c r="D57" s="67"/>
      <c r="E57" s="80"/>
      <c r="F57" s="69">
        <f>SUM(F55:F56)</f>
        <v>2225360</v>
      </c>
      <c r="G57" s="69">
        <f>SUM(G55:G56)</f>
        <v>2225360</v>
      </c>
      <c r="H57" s="69">
        <f>SUM(H55:H56)</f>
        <v>92853</v>
      </c>
      <c r="I57" s="69">
        <f>SUM(I55:I56)</f>
        <v>659445</v>
      </c>
      <c r="J57" s="82" t="s">
        <v>113</v>
      </c>
      <c r="K57" s="54"/>
      <c r="L57" s="54"/>
    </row>
    <row r="58" spans="1:12" ht="32.25" customHeight="1">
      <c r="A58" s="51">
        <v>38</v>
      </c>
      <c r="B58" s="51">
        <v>921</v>
      </c>
      <c r="C58" s="51">
        <v>92109</v>
      </c>
      <c r="D58" s="51">
        <v>6050</v>
      </c>
      <c r="E58" s="53" t="s">
        <v>114</v>
      </c>
      <c r="F58" s="54">
        <v>149500</v>
      </c>
      <c r="G58" s="54">
        <v>149500</v>
      </c>
      <c r="H58" s="54">
        <v>29900</v>
      </c>
      <c r="I58" s="54"/>
      <c r="J58" s="55" t="s">
        <v>115</v>
      </c>
      <c r="K58" s="54"/>
      <c r="L58" s="54"/>
    </row>
    <row r="59" spans="1:12" ht="10.5">
      <c r="A59" s="57" t="s">
        <v>116</v>
      </c>
      <c r="B59" s="57"/>
      <c r="C59" s="57"/>
      <c r="D59" s="57"/>
      <c r="E59" s="88"/>
      <c r="F59" s="59">
        <f>SUM(F58:F58)</f>
        <v>149500</v>
      </c>
      <c r="G59" s="59">
        <f>SUM(G58:G58)</f>
        <v>149500</v>
      </c>
      <c r="H59" s="59">
        <f>SUM(H58:H58)</f>
        <v>29900</v>
      </c>
      <c r="I59" s="59"/>
      <c r="J59" s="60"/>
      <c r="K59" s="54"/>
      <c r="L59" s="54"/>
    </row>
    <row r="60" spans="1:12" ht="32.25">
      <c r="A60" s="89" t="s">
        <v>117</v>
      </c>
      <c r="B60" s="89"/>
      <c r="C60" s="89"/>
      <c r="D60" s="89"/>
      <c r="E60" s="89"/>
      <c r="F60" s="54">
        <f>F59+F57+F50+F42+F40+F36+F33+F24+F54+F52</f>
        <v>13139023</v>
      </c>
      <c r="G60" s="54">
        <f>G59+G57+G50+G42+G40+G36+G33+G24+G54+G52</f>
        <v>13139023</v>
      </c>
      <c r="H60" s="54">
        <f>H59+H57+H50+H42+H40+H36+H33+H24+H52</f>
        <v>2872278</v>
      </c>
      <c r="I60" s="54">
        <f>I59+I57+I50+I42+I40+I36+I33+I24</f>
        <v>2352945</v>
      </c>
      <c r="J60" s="82" t="s">
        <v>118</v>
      </c>
      <c r="K60" s="52"/>
      <c r="L60" s="57" t="s">
        <v>119</v>
      </c>
    </row>
    <row r="61" spans="1:12" ht="10.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1:12" ht="10.5">
      <c r="A62" s="91" t="s">
        <v>120</v>
      </c>
      <c r="B62" s="91"/>
      <c r="C62" s="91"/>
      <c r="D62" s="91"/>
      <c r="E62" s="91"/>
      <c r="F62" s="91"/>
      <c r="G62" s="90"/>
      <c r="H62" s="90"/>
      <c r="I62" s="90"/>
      <c r="J62" s="90"/>
      <c r="K62" s="90"/>
      <c r="L62" s="90"/>
    </row>
    <row r="63" spans="1:12" ht="10.5">
      <c r="A63" s="91" t="s">
        <v>121</v>
      </c>
      <c r="B63" s="91"/>
      <c r="C63" s="91"/>
      <c r="D63" s="91"/>
      <c r="E63" s="91"/>
      <c r="F63" s="91"/>
      <c r="G63" s="90"/>
      <c r="H63" s="90"/>
      <c r="I63" s="90"/>
      <c r="J63" s="90"/>
      <c r="K63" s="90"/>
      <c r="L63" s="90"/>
    </row>
    <row r="64" spans="1:12" ht="10.5">
      <c r="A64" s="91" t="s">
        <v>122</v>
      </c>
      <c r="B64" s="91"/>
      <c r="C64" s="91"/>
      <c r="D64" s="91"/>
      <c r="E64" s="91"/>
      <c r="F64" s="91"/>
      <c r="G64" s="90"/>
      <c r="H64" s="90"/>
      <c r="I64" s="90"/>
      <c r="J64" s="90"/>
      <c r="K64" s="90"/>
      <c r="L64" s="90"/>
    </row>
    <row r="65" spans="1:12" ht="10.5">
      <c r="A65" s="91" t="s">
        <v>123</v>
      </c>
      <c r="B65" s="91"/>
      <c r="C65" s="91"/>
      <c r="D65" s="91"/>
      <c r="E65" s="91"/>
      <c r="F65" s="91"/>
      <c r="G65" s="90"/>
      <c r="H65" s="90"/>
      <c r="I65" s="90"/>
      <c r="J65" s="90"/>
      <c r="K65" s="90"/>
      <c r="L65" s="90"/>
    </row>
    <row r="66" spans="1:12" ht="10.5">
      <c r="A66" s="91"/>
      <c r="B66" s="91"/>
      <c r="C66" s="91"/>
      <c r="D66" s="91"/>
      <c r="E66" s="91"/>
      <c r="F66" s="91"/>
      <c r="G66" s="90"/>
      <c r="H66" s="90"/>
      <c r="I66" s="90"/>
      <c r="J66" s="90"/>
      <c r="K66" s="90"/>
      <c r="L66" s="90"/>
    </row>
    <row r="67" spans="1:12" ht="10.5">
      <c r="A67" s="92" t="s">
        <v>124</v>
      </c>
      <c r="B67" s="91"/>
      <c r="C67" s="91"/>
      <c r="D67" s="91"/>
      <c r="E67" s="91"/>
      <c r="F67" s="91"/>
      <c r="G67" s="90"/>
      <c r="H67" s="90"/>
      <c r="I67" s="90"/>
      <c r="J67" s="90"/>
      <c r="K67" s="90"/>
      <c r="L67" s="90"/>
    </row>
    <row r="68" spans="1:12" ht="10.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1:12" ht="10.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1:12" ht="10.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1:12" ht="10.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1:12" ht="10.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</sheetData>
  <mergeCells count="26"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H7:K7"/>
    <mergeCell ref="H8:H10"/>
    <mergeCell ref="I8:I10"/>
    <mergeCell ref="J8:J10"/>
    <mergeCell ref="K8:K10"/>
    <mergeCell ref="A24:D24"/>
    <mergeCell ref="A33:D33"/>
    <mergeCell ref="A36:D36"/>
    <mergeCell ref="A40:D40"/>
    <mergeCell ref="A42:D42"/>
    <mergeCell ref="A50:D50"/>
    <mergeCell ref="A52:D52"/>
    <mergeCell ref="A54:D54"/>
    <mergeCell ref="A57:D57"/>
    <mergeCell ref="A59:D59"/>
    <mergeCell ref="A60:E60"/>
  </mergeCells>
  <printOptions/>
  <pageMargins left="0.7" right="0.7" top="0.75" bottom="0.75" header="0.5118055555555555" footer="0.5118055555555555"/>
  <pageSetup horizontalDpi="300" verticalDpi="300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G5" sqref="G5"/>
    </sheetView>
  </sheetViews>
  <sheetFormatPr defaultColWidth="9.140625" defaultRowHeight="12.75"/>
  <cols>
    <col min="1" max="1" width="19.57421875" style="0" customWidth="1"/>
    <col min="2" max="2" width="10.28125" style="0" customWidth="1"/>
    <col min="3" max="3" width="12.7109375" style="0" customWidth="1"/>
    <col min="5" max="5" width="15.8515625" style="0" customWidth="1"/>
    <col min="6" max="6" width="13.140625" style="0" customWidth="1"/>
    <col min="7" max="7" width="14.00390625" style="0" customWidth="1"/>
    <col min="8" max="8" width="14.421875" style="0" customWidth="1"/>
    <col min="9" max="9" width="15.00390625" style="0" customWidth="1"/>
  </cols>
  <sheetData>
    <row r="3" spans="1:9" ht="15">
      <c r="A3" s="1"/>
      <c r="B3" s="2" t="s">
        <v>125</v>
      </c>
      <c r="C3" s="1"/>
      <c r="D3" s="1"/>
      <c r="E3" s="1"/>
      <c r="F3" s="1"/>
      <c r="G3" s="1" t="s">
        <v>126</v>
      </c>
      <c r="H3" s="1"/>
      <c r="I3" s="1"/>
    </row>
    <row r="4" spans="1:9" ht="15">
      <c r="A4" s="1"/>
      <c r="B4" s="2"/>
      <c r="C4" s="1"/>
      <c r="D4" s="1"/>
      <c r="E4" s="1"/>
      <c r="F4" s="1"/>
      <c r="G4" s="1" t="s">
        <v>20</v>
      </c>
      <c r="H4" s="1"/>
      <c r="I4" s="1"/>
    </row>
    <row r="5" spans="1:9" ht="15">
      <c r="A5" s="1"/>
      <c r="B5" s="2"/>
      <c r="C5" s="1"/>
      <c r="D5" s="1"/>
      <c r="E5" s="1"/>
      <c r="F5" s="1"/>
      <c r="G5" s="1" t="s">
        <v>3</v>
      </c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3" t="s">
        <v>4</v>
      </c>
      <c r="B7" s="3" t="s">
        <v>5</v>
      </c>
      <c r="C7" s="4" t="s">
        <v>6</v>
      </c>
      <c r="D7" s="4" t="s">
        <v>7</v>
      </c>
      <c r="E7" s="3" t="s">
        <v>8</v>
      </c>
      <c r="F7" s="4" t="s">
        <v>9</v>
      </c>
      <c r="G7" s="4" t="s">
        <v>10</v>
      </c>
      <c r="H7" s="3" t="s">
        <v>11</v>
      </c>
      <c r="I7" s="4" t="s">
        <v>12</v>
      </c>
    </row>
    <row r="8" spans="1:9" ht="12.75" customHeight="1">
      <c r="A8" s="13" t="s">
        <v>127</v>
      </c>
      <c r="B8" s="24">
        <v>750</v>
      </c>
      <c r="C8" s="93">
        <v>75023</v>
      </c>
      <c r="D8" s="26">
        <v>4300</v>
      </c>
      <c r="E8" s="27">
        <v>130000</v>
      </c>
      <c r="F8" s="28"/>
      <c r="G8" s="28">
        <v>21000</v>
      </c>
      <c r="H8" s="94">
        <f>E8-F8+G8</f>
        <v>151000</v>
      </c>
      <c r="I8" s="95" t="s">
        <v>128</v>
      </c>
    </row>
    <row r="9" spans="1:9" ht="12.75">
      <c r="A9" s="13"/>
      <c r="B9" s="24"/>
      <c r="C9" s="93"/>
      <c r="D9" s="26"/>
      <c r="E9" s="27"/>
      <c r="F9" s="28"/>
      <c r="G9" s="28"/>
      <c r="H9" s="94"/>
      <c r="I9" s="95"/>
    </row>
    <row r="10" spans="1:9" ht="12.75">
      <c r="A10" s="13"/>
      <c r="B10" s="24"/>
      <c r="C10" s="93"/>
      <c r="D10" s="26"/>
      <c r="E10" s="27"/>
      <c r="F10" s="28"/>
      <c r="G10" s="28"/>
      <c r="H10" s="94"/>
      <c r="I10" s="95"/>
    </row>
    <row r="11" spans="1:9" ht="72.75">
      <c r="A11" s="13"/>
      <c r="B11" s="24"/>
      <c r="C11" s="7">
        <v>75075</v>
      </c>
      <c r="D11" s="8">
        <v>4300</v>
      </c>
      <c r="E11" s="9">
        <v>49000</v>
      </c>
      <c r="F11" s="10"/>
      <c r="G11" s="10">
        <v>19000</v>
      </c>
      <c r="H11" s="11">
        <f>E11+G11-F11</f>
        <v>68000</v>
      </c>
      <c r="I11" s="95" t="s">
        <v>129</v>
      </c>
    </row>
    <row r="12" spans="1:9" ht="12.75">
      <c r="A12" s="13" t="s">
        <v>16</v>
      </c>
      <c r="B12" s="14"/>
      <c r="C12" s="15"/>
      <c r="D12" s="15"/>
      <c r="E12" s="16">
        <v>35463991</v>
      </c>
      <c r="F12" s="17"/>
      <c r="G12" s="18">
        <f>SUM(G8:G11)</f>
        <v>40000</v>
      </c>
      <c r="H12" s="19">
        <f>E12-F12+G12</f>
        <v>35503991</v>
      </c>
      <c r="I12" s="20"/>
    </row>
    <row r="13" spans="1:9" ht="12.75">
      <c r="A13" s="22" t="s">
        <v>17</v>
      </c>
      <c r="B13" s="23">
        <f>G12</f>
        <v>40000</v>
      </c>
      <c r="C13" s="1"/>
      <c r="D13" s="1"/>
      <c r="F13" s="1"/>
      <c r="G13" s="1"/>
      <c r="H13" s="1"/>
      <c r="I13" s="1"/>
    </row>
    <row r="14" ht="12.75">
      <c r="A14" s="22"/>
    </row>
    <row r="15" ht="12.75">
      <c r="A15" s="21"/>
    </row>
    <row r="16" ht="12.75">
      <c r="B16" s="96"/>
    </row>
    <row r="17" ht="12.75">
      <c r="B17" s="96"/>
    </row>
    <row r="18" ht="12.75">
      <c r="B18" s="96"/>
    </row>
    <row r="19" ht="12.75">
      <c r="B19" s="96"/>
    </row>
  </sheetData>
  <mergeCells count="9">
    <mergeCell ref="A8:A11"/>
    <mergeCell ref="B8:B11"/>
    <mergeCell ref="C8:C10"/>
    <mergeCell ref="D8:D10"/>
    <mergeCell ref="E8:E10"/>
    <mergeCell ref="F8:F10"/>
    <mergeCell ref="G8:G10"/>
    <mergeCell ref="H8:H10"/>
    <mergeCell ref="I8:I1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2008-09-25T08:38:24Z</cp:lastPrinted>
  <dcterms:modified xsi:type="dcterms:W3CDTF">2008-09-24T08:58:23Z</dcterms:modified>
  <cp:category/>
  <cp:version/>
  <cp:contentType/>
  <cp:contentStatus/>
</cp:coreProperties>
</file>