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3"/>
  </bookViews>
  <sheets>
    <sheet name="dochody" sheetId="1" r:id="rId1"/>
    <sheet name="wydatki" sheetId="2" r:id="rId2"/>
    <sheet name="przesuniecia" sheetId="3" r:id="rId3"/>
    <sheet name="inwestycje" sheetId="4" r:id="rId4"/>
  </sheets>
  <definedNames/>
  <calcPr fullCalcOnLoad="1"/>
</workbook>
</file>

<file path=xl/sharedStrings.xml><?xml version="1.0" encoding="utf-8"?>
<sst xmlns="http://schemas.openxmlformats.org/spreadsheetml/2006/main" count="214" uniqueCount="161">
  <si>
    <t>Dział</t>
  </si>
  <si>
    <t>Zadania inwestycyjne w 2008 r.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</si>
  <si>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</si>
  <si>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</si>
  <si>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</si>
  <si>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</si>
  <si>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</si>
  <si>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</si>
  <si>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</si>
  <si>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</si>
  <si>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2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</si>
  <si>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</si>
  <si>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</si>
  <si>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</si>
  <si>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</si>
  <si>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</si>
  <si>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</si>
  <si>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</si>
  <si>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– II etap dł.sieci -7.716mb   ilość przyłączy – 26szt.</t>
  </si>
  <si>
    <t>Budowa sieci wodociągowej wraz z przyłączami dla wsi Jastrzębia dł.sieci -7.128mb    ilość przyłączy – 25szt.</t>
  </si>
  <si>
    <t>Budowa sieci wodociągowej wraz z przyłączami we wsi Legarda i Podgórze dł.sieci -896md ilość przyłączy – 5szt.</t>
  </si>
  <si>
    <t>Budowa studni głębinowej awaryjnej w miejscowości Leśniewice</t>
  </si>
  <si>
    <t>Budowa studni głębinowej awaryjnej w miejscowości Stanisławów Skrzański</t>
  </si>
  <si>
    <t>Budowa studni głębinowej awaryjnej w miejscowości Krzywie</t>
  </si>
  <si>
    <t>Wykonanie projektów technicznych budowy sieci wodociąg.na terenie gm.Gostynin</t>
  </si>
  <si>
    <t>Razem 010</t>
  </si>
  <si>
    <t>Przebudowa drogi gminnej w Zieleńcu L=1254 mb.</t>
  </si>
  <si>
    <t>Przebudowa drogi gminnej   Zaborów Nowy-Sokołów</t>
  </si>
  <si>
    <t>Rozbudowa i przebudowa drogi gminnej Patrówek-Marianka na odcinku Górki Pierwsze-Marianka L=2139,79 mb.</t>
  </si>
  <si>
    <t>Rozbudowa i przebudowa drogi gminnej Józefków – Gulewo   L=1461 mb.</t>
  </si>
  <si>
    <t>Przebudowa drogi gminnej Nowa Wieś -Skrzany na odcinku Nowa Wieś-Feliksów L=1806,0mb.</t>
  </si>
  <si>
    <t>Wykonanie projektu budowlanego przebudowy drogi gminnej Rumunki-Nagodów</t>
  </si>
  <si>
    <t>Budowa sieci internetowej</t>
  </si>
  <si>
    <t>Razem 600</t>
  </si>
  <si>
    <t>Modernizacja budynku mieszkalnego po szkole w Rębowie</t>
  </si>
  <si>
    <t>Pierwokupy i wykupy działek</t>
  </si>
  <si>
    <t>Razem 700</t>
  </si>
  <si>
    <t>Budowa sieci komputerowej</t>
  </si>
  <si>
    <t>Zakupy sieci komputerowych</t>
  </si>
  <si>
    <t>Zakup komputera do obsługi Referatu Spraw Obywatelskich</t>
  </si>
  <si>
    <t>Razem 750</t>
  </si>
  <si>
    <t>Wydatki inwestycyjne związane z zakupem: pił spalinowych,agregatu prądotwórczego,pompy szlunkowej itp.oraz  samochodu strażckiego</t>
  </si>
  <si>
    <t>Razem 754</t>
  </si>
  <si>
    <t xml:space="preserve">Rozbudowa budynku Szkoły Podstawowej i Gimnazjum o salę gimnastyczną niepełnowymiarową w Stefanowie </t>
  </si>
  <si>
    <t>Stołówka i kuchnia szkolna w Zespole Szkoły Podstawowej i Gimnazjum w Lucieniu</t>
  </si>
  <si>
    <t>Budowa boiska sportowego szkolnego w Zespole Szkoły Podstawowej i Gimnazjum w Solcu</t>
  </si>
  <si>
    <t>Opracowanie projektów budowalnych wielobranżowych dla rozbudowy Szkoły Podstawowej i Gimnazjum w o salę gimnastyczną w Sierakówku i Solcu</t>
  </si>
  <si>
    <t>Razem 801</t>
  </si>
  <si>
    <t>Budowa kanializacji sanitarnej wraz z przyłączami i pompowniami dla m.Dąbrówka,Górki Drugie i część wsi Baby Górne  dł.sieci – 9.184mb ilość przyłączy – 50szt.</t>
  </si>
  <si>
    <t>Budowa przydomowych oczyszczalni ścieków na terenie gm.Gostynin</t>
  </si>
  <si>
    <t>Remont budynku Domu Ludowego w Legardzie – II etap</t>
  </si>
  <si>
    <t>Razem 921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</si>
  <si>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</si>
  <si>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</si>
  <si>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</si>
  <si>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</si>
  <si>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</si>
  <si>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</si>
  <si>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</si>
  <si>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 xml:space="preserve">A. 333 000,00                           B. 333 000,00 </t>
  </si>
  <si>
    <t>Budowa kompleksu dwóch boisk sportowych (boisko piłkarskie oraz boisko wielofunkcyjne wraz z budynkiem sanitarno - szatniowym) w Sierakówku</t>
  </si>
  <si>
    <t xml:space="preserve">A.     
B.         75 000,00          C.       </t>
  </si>
  <si>
    <t xml:space="preserve">A.      
B.         50 000,00          C.       </t>
  </si>
  <si>
    <t>A.      
B.   
C.         5 000,00</t>
  </si>
  <si>
    <t>A.      244 586,00             B.   1 834 397,00             C.       69 000,00</t>
  </si>
  <si>
    <t xml:space="preserve">A.     
B.      572 600,00               C.       </t>
  </si>
  <si>
    <t xml:space="preserve">A.     
B.       100 000,00               C.       </t>
  </si>
  <si>
    <t>A.     
B.                                        C.        19 000,00</t>
  </si>
  <si>
    <t xml:space="preserve">A.      119 600,00    
B.                                        C.       </t>
  </si>
  <si>
    <t>A.      124 586,00           B.      934 397,00              C.          5 000,00</t>
  </si>
  <si>
    <t xml:space="preserve">A.      120 000,00           B.      900 000,00
C.          5 000,00
</t>
  </si>
  <si>
    <t>A.     
B.                                     C.         2 000,00</t>
  </si>
  <si>
    <t>A.     
B.                                     C.       11 000,00</t>
  </si>
  <si>
    <t>Budowa sieci wodociągowej wraz z przyłączami we wsi miałkówek dł. Sieci 708 mb, ilość przyłączy: 33 szt.</t>
  </si>
  <si>
    <t>A.     
B.                                     C.        33 000,00</t>
  </si>
  <si>
    <t>Budowa sieci wraz z przyłączami we wsi Rybne, dł. Sieci 606 mb., ilość przyłączy - 8 szt.</t>
  </si>
  <si>
    <t>Drobne roboty wodociągowe zgodnie z zapotrzebowaniem</t>
  </si>
  <si>
    <t>Budowa sieci wodociągowej wraz z przyłączami dla wsi Bierzewice dł.sieci – 359mb     ilość przyłączy – 2 szt.</t>
  </si>
  <si>
    <t>Budowa sieci wodociągowej wraz z przyłączami we wsi Józefków-Zakrzewo dł.sieci -2.012 mb  ilość przyłączy – 11szt.</t>
  </si>
  <si>
    <t>A.     
B.                                     C.         8 000,00</t>
  </si>
  <si>
    <t>Załącznik Nr 4</t>
  </si>
  <si>
    <t>Wydatki na zakupy inwestycyjne związane z wdrożeniem ustawy z 7.09.2007 o pomocy osobom uprawnionym do alimentów.</t>
  </si>
  <si>
    <t xml:space="preserve">A.         5 000,00                B.                                  C.        </t>
  </si>
  <si>
    <t>Razem 852</t>
  </si>
  <si>
    <t>Wydatki inwestycyjne związane z budynkami gminnymi, w których mieszczą się ośrodki zdrowia.</t>
  </si>
  <si>
    <t xml:space="preserve">A.                                   B.                                  C.        </t>
  </si>
  <si>
    <t>Razem 851</t>
  </si>
  <si>
    <t xml:space="preserve">A.     
B.       70 000,00               C.       </t>
  </si>
  <si>
    <t>Modernizacja drogi gminnej dług.~1000 m do dofinansowania z FOGR</t>
  </si>
  <si>
    <t xml:space="preserve">A.     
B.                                   C.       </t>
  </si>
  <si>
    <t xml:space="preserve">A.     
B.                                  C.       </t>
  </si>
  <si>
    <t xml:space="preserve">A.     
B.  618000                                 C.       </t>
  </si>
  <si>
    <t xml:space="preserve">A.     
B.     1 152 560               C.       </t>
  </si>
  <si>
    <t xml:space="preserve">A.     
B.   2 413 160,00                C.       </t>
  </si>
  <si>
    <t xml:space="preserve"> z dnia 25 listopada 2008</t>
  </si>
  <si>
    <t>Zwiększenie dochodów</t>
  </si>
  <si>
    <t>Razem</t>
  </si>
  <si>
    <t>Zwiększenie planowanych dochodów w związku z pismem Mazowieckiego Urzędu Wojewódzkiego   FIN.I.-301/3011/854/106/08 – z przeznaczeniem na dofinansowanie świadczeń pomocy materialnej dla uczniów o charakterze socjalnym</t>
  </si>
  <si>
    <t>Edukacyjna opieka wychowawcza/ Pomoc materialna dla uczniów</t>
  </si>
  <si>
    <t>Zwiększenie planowanych dochodów w związku z pism. Mazowieckiego Urzędu Wojewódzkiego FIN.I.301/3011/852/264/08 .Powyższe środki pochodzą z rezerwy celowej zaplanowanej w ustawie budżetowej na rok 2008 w części 83,poz.6-kredyt na program poakcesyjnego wsparcia obszarów wiejskich z przeznaczeniem na pokrycie kosztów świadczeń kwalifikowanych komponentu B2 finansowanych w całości ze środków pochodzących z pożyczki Banku Światowego w ramach Poakcesyjnego Programu Wsparcia Obszarów Wiejskich.</t>
  </si>
  <si>
    <t>Pomoc społeczna/ Pozostała działalność</t>
  </si>
  <si>
    <t>Zwiększenie planowanych dochodów w związku z pismem Mazowieckiego Urzędu Wojewódzkiego  FIN.I.-301/3011/852/247/08 – z przeznaczeniem na dofinansowanie realizacji programu wieloletniego „Pomoc państwa w zakresie dożywiania”.</t>
  </si>
  <si>
    <t>Zwiększenie planowanych dochodów w związku z pism. Mazowieckiego Wojewódzkiego  FIN.I.-301/3011/852/255/08 i                   FIN.I.-301/3011/852/277/08– z przeznaczeniem na wypłatę dodatków w wysokości 250 zł. miesięcznie na pracownika socjalnego.</t>
  </si>
  <si>
    <t>Pomoc społeczna/ Ośrodki pomocy społecznej</t>
  </si>
  <si>
    <t>Uzasadnienie</t>
  </si>
  <si>
    <t>Plan po zmianach</t>
  </si>
  <si>
    <t>Zwiększenia</t>
  </si>
  <si>
    <t>Zmniejszenia</t>
  </si>
  <si>
    <t>Plan dotychczasowy</t>
  </si>
  <si>
    <t>Paragraf</t>
  </si>
  <si>
    <t>Rozdział</t>
  </si>
  <si>
    <t>Nazwa</t>
  </si>
  <si>
    <t>ZMIANY W DOCHODACH BUDŻETOWYCH</t>
  </si>
  <si>
    <t>Załącznik nr 1</t>
  </si>
  <si>
    <t xml:space="preserve">Zwiększenia wydatków </t>
  </si>
  <si>
    <t>Zwiększenie planowanych wydatków w związku z pismem Mazowieckiego Urzędu Wojewódzkiego        FIN.I.-301/3011/854/106/08 – z przeznaczeniem na dofinansowanie świadczeń pomocy materialnej dla uczniów o charakterze socjalnym</t>
  </si>
  <si>
    <t>Zwiększenie planowanych wydatków w związku z pism. Mazowieckiego Urzędu Wojewódzkiego FIN.I.301/3011/852/264/08 .Powyższe środki pochodzą z rezerwy celowej zaplanowanej w ustawie budżetowej na rok 2008 w części 83,poz.6-kredyt na program poakcesyjnego wsparcia obszarów wiejskich z przeznaczeniem na pokrycie kosztów świadczeń kwalifikowanych komponentu B2 finansowanych w całości ze środków pochodzących z pożyczki Banku Światowego w ramach Poakcesyjnego Programu Wsparcia Obszarów Wiejskich.</t>
  </si>
  <si>
    <t>Zwiększenie planowanych wydatków w związku z pismem Mazowieckiego Urzędu Wojewódzkiego        FIN.I.-301/3011/852/247/08 – z przeznaczeniem na dofinansowanie realizacji programu wieloletniego „Pomoc państwa w zakresie dożywiania”.</t>
  </si>
  <si>
    <t>Zwiększenie planowanych wydatków w związku z pismem Mazowieckiego Urzędu Wojewódzkiego        FIN.I.-301/3011/852/255/08 i                                FIN.I.-301/3011/852/277/08–   z przeznaczeniem na wypłatę dodatków w wysokości 250 zł. miesięcznie na pracownika socjalnego.</t>
  </si>
  <si>
    <t>Załącznik Nr 2</t>
  </si>
  <si>
    <t>ZMIANY W WYDATKACH BUDŻETOWYCH</t>
  </si>
  <si>
    <t>Przesunięcia wydatków</t>
  </si>
  <si>
    <t>Plan ogółem po zmianach</t>
  </si>
  <si>
    <t>W związku z niewydatkowaniem środków zaplanowanych w dziale: kultura fizyczna i sport  przesuwa się środki  na wypłatę diet Radnym Gminy Gostynin.</t>
  </si>
  <si>
    <t>Kultura fizyczna i sport / zadania w zakresie kultury fizycznej i sportu</t>
  </si>
  <si>
    <t>Przesunięcie środków z zakupu usług remontowych oświetlenia drogowego na zakup usług pozostałych związanych z wydatkami na schroniska dla zwierząt  oraz wydatków związanych z sporządzeniem aktu notarialnego powołującego spółkę.</t>
  </si>
  <si>
    <t>Gospodarka komunalna i ochrona środowiska/Oświetlenie ulic,placów,dróg/ Pozostała działalność/Zakłady gospodarki komunalnej</t>
  </si>
  <si>
    <t>Przesunięcie środków na zakup materiałów papierniczych do sprzętu drukarskiego i urządzeń kserograficznych</t>
  </si>
  <si>
    <t>Pomoc społeczna/ Świadczenia rodzinne,zaliczka alimentacyjna oraz składki ubezpieczeniowe</t>
  </si>
  <si>
    <t>Przesunięcie środków z zakupu pomocy naukowych, dydaktycznych i książek na inne formy pomocy dla uczniów</t>
  </si>
  <si>
    <t>Przesuniecie środków w związku z zastosowaniem właściwej klasyfikacji budżetowej -wydatki na dofinansowanie kształcenia młodocianych pracowników</t>
  </si>
  <si>
    <t>Oświata i wychowanie/ Pozostała działalność</t>
  </si>
  <si>
    <t>Przesunięcie środków z zakupu usług pozostałych na wypłatę wynagrodzenia z tytułu umowy zlecenie wraz z pochodnymi.</t>
  </si>
  <si>
    <t>Oświata i wychowanie / Gimnazja</t>
  </si>
  <si>
    <t>Przesunięcie środków na wypłatę wynagrodzeń bezosobowych pracowników urzędu.</t>
  </si>
  <si>
    <t>Administracja publiczna/Urzędy gmin/Pozostała działalność</t>
  </si>
  <si>
    <t>Przesunięcie środków na wydatki na rzecz osób fizycznych – wypłatę diet Radnym Gminy Gostynin</t>
  </si>
  <si>
    <t>Administracja publiczna /Rady gmin/Urzędy gmin</t>
  </si>
  <si>
    <t>Przesunięcie środków z wynagrodzeń agencyjno -prowizyjnych  na wypłatę ryczałtów za dojazdy dla sołtysów.</t>
  </si>
  <si>
    <t>Dochody od osób prawnych, od osób fizycznych oraz wydatki związane z ich poborem</t>
  </si>
  <si>
    <t>Zmniejszenie</t>
  </si>
  <si>
    <t xml:space="preserve">Przesunięcia wydatków </t>
  </si>
  <si>
    <t>Załącznik Nr 3</t>
  </si>
  <si>
    <t xml:space="preserve">A.      44 000,00
B.       92400,00               C.       </t>
  </si>
  <si>
    <t xml:space="preserve">A.      118 242,00              B.   1 216  820,00                C.        75 000,00 </t>
  </si>
  <si>
    <t xml:space="preserve">A.      118 242,00                  B.   1 216 820,00                   C.        94 000,00 </t>
  </si>
  <si>
    <t>A.       864 428,00              B.    6 114 777,00              C.       163 000,00</t>
  </si>
  <si>
    <t>Bezpieczeństwo publiczne i ochrona przeciwpożarowa/ Ochotnicze Straże Pożarne</t>
  </si>
  <si>
    <t>Zwiększenie planowanych wydatków w związku z dofinasowaniem przez Marszałka Województwa Mazowieckiego zakupu samochodu strażackiego.</t>
  </si>
  <si>
    <t>Zwiększenie planowanych dochodów  w związku z dofinasowaniem przez Marszałka Województwa Mazowieckiego zakupu samochodu strażackiego.</t>
  </si>
  <si>
    <t>Gospodarka komunalna i ochrona środowiska/ Gospodarka ściekowa i ochrona wód.</t>
  </si>
  <si>
    <t xml:space="preserve">W związku z nieuzyskaniem dofinansowania do budowy kanalizacji sanitarnej we wsi Dąbrówka realizacja inwestycji nastąpi w 2009 roku. Uzyskano natomiast dofinansowanie od Marszałka W.M. oraz z FGWiOŚ do zakupu samochodu strażackiego. Dlategpo postanawia się przesunać kwotę 44 000,00 wg klasyfikacji jak obok.   </t>
  </si>
  <si>
    <t>do Uchwały Rady Gminy Gostynin 125/XXV/2008</t>
  </si>
  <si>
    <t>z dnia  25 listopada 2008 r.</t>
  </si>
  <si>
    <t>do Uchwały Rady Gminy Gostynin Nr 125/XXV/2008</t>
  </si>
  <si>
    <t>z dnia 25 listopada 2008 r.</t>
  </si>
  <si>
    <t xml:space="preserve">do Uchwały Rady Gminy Gostynin 125/XXV/2008 </t>
  </si>
  <si>
    <t xml:space="preserve">A.   333 000,00                    
B.   558 000,00                     C.       </t>
  </si>
  <si>
    <t>dof 100000</t>
  </si>
  <si>
    <t>przesunąc z ziele</t>
  </si>
  <si>
    <t>Ocieplenie ścian zewnetrznych i wymiana wewnetrznej instalacji elektrycznej w budynku Szkoły Podstawowej w Zwoleniu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</si>
</sst>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_ ;\-#,##0.00\ "/>
    <numFmt numFmtId="170" formatCode="_-* #,##0.00\ [$zł-415]_-;\-* #,##0.00\ [$zł-415]_-;_-* &quot;-&quot;??\ [$zł-415]_-;_-@_-"/>
    <numFmt numFmtId="171" formatCode="dd/mm/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sz val="7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8"/>
      <color indexed="10"/>
      <name val="Arial"/>
      <family val="2"/>
    </font>
    <font>
      <sz val="10"/>
      <color indexed="8"/>
      <name val="Tahoma"/>
      <family val="2"/>
    </font>
    <font>
      <sz val="8"/>
      <color rgb="FFFF0000"/>
      <name val="Arial"/>
      <family val="2"/>
    </font>
    <font>
      <sz val="10"/>
      <color rgb="FF00000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 wrapText="1"/>
    </xf>
    <xf numFmtId="0" fontId="18" fillId="24" borderId="10" xfId="0" applyFont="1" applyFill="1" applyBorder="1" applyAlignment="1">
      <alignment horizontal="center" vertical="center"/>
    </xf>
    <xf numFmtId="4" fontId="18" fillId="24" borderId="10" xfId="0" applyNumberFormat="1" applyFont="1" applyFill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4" fontId="18" fillId="24" borderId="10" xfId="0" applyNumberFormat="1" applyFont="1" applyFill="1" applyBorder="1" applyAlignment="1">
      <alignment vertical="center" wrapText="1"/>
    </xf>
    <xf numFmtId="4" fontId="19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169" fontId="18" fillId="0" borderId="10" xfId="0" applyNumberFormat="1" applyFont="1" applyBorder="1" applyAlignment="1">
      <alignment horizontal="right" vertical="center"/>
    </xf>
    <xf numFmtId="0" fontId="19" fillId="24" borderId="10" xfId="0" applyFont="1" applyFill="1" applyBorder="1" applyAlignment="1">
      <alignment vertical="center"/>
    </xf>
    <xf numFmtId="4" fontId="19" fillId="24" borderId="10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top" wrapText="1"/>
    </xf>
    <xf numFmtId="0" fontId="25" fillId="24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vertical="center"/>
    </xf>
    <xf numFmtId="0" fontId="18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4" fontId="18" fillId="25" borderId="10" xfId="0" applyNumberFormat="1" applyFont="1" applyFill="1" applyBorder="1" applyAlignment="1">
      <alignment vertical="center"/>
    </xf>
    <xf numFmtId="4" fontId="18" fillId="25" borderId="10" xfId="0" applyNumberFormat="1" applyFont="1" applyFill="1" applyBorder="1" applyAlignment="1">
      <alignment vertical="center" wrapText="1"/>
    </xf>
    <xf numFmtId="0" fontId="18" fillId="25" borderId="0" xfId="0" applyFont="1" applyFill="1" applyAlignment="1">
      <alignment/>
    </xf>
    <xf numFmtId="4" fontId="19" fillId="26" borderId="10" xfId="0" applyNumberFormat="1" applyFont="1" applyFill="1" applyBorder="1" applyAlignment="1">
      <alignment vertical="center" wrapText="1"/>
    </xf>
    <xf numFmtId="0" fontId="18" fillId="25" borderId="1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164" fontId="31" fillId="0" borderId="0" xfId="0" applyNumberFormat="1" applyFont="1" applyFill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167" fontId="34" fillId="0" borderId="11" xfId="0" applyNumberFormat="1" applyFont="1" applyFill="1" applyBorder="1" applyAlignment="1">
      <alignment horizontal="center" vertical="center" wrapText="1"/>
    </xf>
    <xf numFmtId="164" fontId="34" fillId="0" borderId="11" xfId="0" applyNumberFormat="1" applyFont="1" applyFill="1" applyBorder="1" applyAlignment="1">
      <alignment horizontal="center" vertical="center"/>
    </xf>
    <xf numFmtId="167" fontId="34" fillId="0" borderId="11" xfId="0" applyNumberFormat="1" applyFont="1" applyFill="1" applyBorder="1" applyAlignment="1">
      <alignment horizontal="center" vertical="center"/>
    </xf>
    <xf numFmtId="167" fontId="34" fillId="24" borderId="11" xfId="0" applyNumberFormat="1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 wrapText="1"/>
    </xf>
    <xf numFmtId="4" fontId="34" fillId="24" borderId="11" xfId="0" applyNumberFormat="1" applyFont="1" applyFill="1" applyBorder="1" applyAlignment="1">
      <alignment vertical="center"/>
    </xf>
    <xf numFmtId="167" fontId="34" fillId="0" borderId="11" xfId="60" applyNumberFormat="1" applyFont="1" applyFill="1" applyBorder="1" applyAlignment="1" applyProtection="1">
      <alignment horizontal="center" vertical="center"/>
      <protection/>
    </xf>
    <xf numFmtId="167" fontId="34" fillId="0" borderId="11" xfId="0" applyNumberFormat="1" applyFont="1" applyFill="1" applyBorder="1" applyAlignment="1">
      <alignment horizontal="center" vertical="center"/>
    </xf>
    <xf numFmtId="167" fontId="35" fillId="0" borderId="11" xfId="60" applyNumberFormat="1" applyFont="1" applyFill="1" applyBorder="1" applyAlignment="1" applyProtection="1">
      <alignment horizontal="fill" vertical="center" wrapText="1"/>
      <protection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fill" vertical="center" wrapText="1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11" xfId="0" applyFont="1" applyFill="1" applyBorder="1" applyAlignment="1">
      <alignment/>
    </xf>
    <xf numFmtId="164" fontId="32" fillId="0" borderId="11" xfId="0" applyNumberFormat="1" applyFont="1" applyFill="1" applyBorder="1" applyAlignment="1">
      <alignment/>
    </xf>
    <xf numFmtId="164" fontId="34" fillId="0" borderId="14" xfId="0" applyNumberFormat="1" applyFont="1" applyFill="1" applyBorder="1" applyAlignment="1">
      <alignment horizontal="right" vertical="center" wrapText="1"/>
    </xf>
    <xf numFmtId="164" fontId="34" fillId="0" borderId="13" xfId="0" applyNumberFormat="1" applyFont="1" applyFill="1" applyBorder="1" applyAlignment="1">
      <alignment horizontal="right" vertical="center"/>
    </xf>
    <xf numFmtId="164" fontId="34" fillId="0" borderId="13" xfId="0" applyNumberFormat="1" applyFont="1" applyFill="1" applyBorder="1" applyAlignment="1">
      <alignment horizontal="right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171" fontId="31" fillId="0" borderId="0" xfId="0" applyNumberFormat="1" applyFont="1" applyBorder="1" applyAlignment="1">
      <alignment vertical="center"/>
    </xf>
    <xf numFmtId="0" fontId="37" fillId="0" borderId="11" xfId="0" applyFont="1" applyBorder="1" applyAlignment="1">
      <alignment/>
    </xf>
    <xf numFmtId="167" fontId="34" fillId="0" borderId="11" xfId="0" applyNumberFormat="1" applyFont="1" applyBorder="1" applyAlignment="1">
      <alignment horizontal="right" wrapText="1"/>
    </xf>
    <xf numFmtId="167" fontId="34" fillId="0" borderId="11" xfId="0" applyNumberFormat="1" applyFont="1" applyBorder="1" applyAlignment="1">
      <alignment horizontal="right" vertical="center"/>
    </xf>
    <xf numFmtId="167" fontId="34" fillId="0" borderId="11" xfId="0" applyNumberFormat="1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7" fillId="0" borderId="11" xfId="0" applyFont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167" fontId="34" fillId="0" borderId="13" xfId="58" applyFont="1" applyFill="1" applyBorder="1" applyAlignment="1">
      <alignment horizontal="center" vertical="center" wrapText="1"/>
    </xf>
    <xf numFmtId="167" fontId="34" fillId="0" borderId="13" xfId="58" applyFont="1" applyFill="1" applyBorder="1" applyAlignment="1">
      <alignment horizontal="center" vertical="center"/>
    </xf>
    <xf numFmtId="167" fontId="34" fillId="0" borderId="14" xfId="58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7" fontId="29" fillId="26" borderId="11" xfId="61" applyNumberFormat="1" applyFont="1" applyFill="1" applyBorder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167" fontId="18" fillId="0" borderId="11" xfId="58" applyFont="1" applyFill="1" applyBorder="1" applyAlignment="1">
      <alignment horizontal="fill" vertical="center" wrapText="1"/>
    </xf>
    <xf numFmtId="167" fontId="18" fillId="0" borderId="11" xfId="58" applyFont="1" applyFill="1" applyBorder="1" applyAlignment="1">
      <alignment horizontal="center" vertical="center"/>
    </xf>
    <xf numFmtId="167" fontId="18" fillId="0" borderId="11" xfId="58" applyFont="1" applyFill="1" applyBorder="1" applyAlignment="1">
      <alignment horizontal="center" vertical="center" wrapText="1"/>
    </xf>
    <xf numFmtId="167" fontId="34" fillId="0" borderId="11" xfId="0" applyNumberFormat="1" applyFont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167" fontId="38" fillId="0" borderId="0" xfId="0" applyNumberFormat="1" applyFont="1" applyBorder="1" applyAlignment="1">
      <alignment/>
    </xf>
    <xf numFmtId="167" fontId="34" fillId="0" borderId="11" xfId="0" applyNumberFormat="1" applyFont="1" applyBorder="1" applyAlignment="1">
      <alignment horizontal="center" vertical="center" wrapText="1"/>
    </xf>
    <xf numFmtId="167" fontId="38" fillId="0" borderId="11" xfId="0" applyNumberFormat="1" applyFont="1" applyBorder="1" applyAlignment="1">
      <alignment vertical="center"/>
    </xf>
    <xf numFmtId="167" fontId="38" fillId="26" borderId="11" xfId="0" applyNumberFormat="1" applyFont="1" applyFill="1" applyBorder="1" applyAlignment="1">
      <alignment vertical="center"/>
    </xf>
    <xf numFmtId="167" fontId="38" fillId="25" borderId="11" xfId="0" applyNumberFormat="1" applyFont="1" applyFill="1" applyBorder="1" applyAlignment="1">
      <alignment vertical="center"/>
    </xf>
    <xf numFmtId="165" fontId="38" fillId="24" borderId="11" xfId="0" applyNumberFormat="1" applyFont="1" applyFill="1" applyBorder="1" applyAlignment="1">
      <alignment horizontal="right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righ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167" fontId="28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168" fontId="32" fillId="0" borderId="11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4" fontId="42" fillId="0" borderId="10" xfId="0" applyNumberFormat="1" applyFont="1" applyBorder="1" applyAlignment="1">
      <alignment vertical="center" wrapText="1"/>
    </xf>
    <xf numFmtId="0" fontId="42" fillId="25" borderId="0" xfId="0" applyFont="1" applyFill="1" applyAlignment="1">
      <alignment/>
    </xf>
    <xf numFmtId="0" fontId="32" fillId="0" borderId="11" xfId="0" applyFont="1" applyFill="1" applyBorder="1" applyAlignment="1">
      <alignment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4" fillId="27" borderId="10" xfId="0" applyFont="1" applyFill="1" applyBorder="1" applyAlignment="1">
      <alignment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Walutowy 3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7">
      <selection activeCell="I16" sqref="I16"/>
    </sheetView>
  </sheetViews>
  <sheetFormatPr defaultColWidth="11.57421875" defaultRowHeight="12.75"/>
  <cols>
    <col min="1" max="1" width="21.7109375" style="0" customWidth="1"/>
    <col min="2" max="2" width="11.57421875" style="0" customWidth="1"/>
    <col min="3" max="3" width="9.421875" style="0" customWidth="1"/>
    <col min="4" max="4" width="9.7109375" style="0" customWidth="1"/>
    <col min="5" max="5" width="13.7109375" style="0" customWidth="1"/>
    <col min="6" max="6" width="12.421875" style="0" customWidth="1"/>
    <col min="7" max="7" width="11.8515625" style="0" customWidth="1"/>
    <col min="8" max="8" width="13.8515625" style="0" customWidth="1"/>
    <col min="9" max="9" width="32.28125" style="0" customWidth="1"/>
  </cols>
  <sheetData>
    <row r="1" spans="1:11" ht="12.75">
      <c r="A1" s="70"/>
      <c r="B1" s="70"/>
      <c r="C1" s="70"/>
      <c r="D1" s="70"/>
      <c r="E1" s="70"/>
      <c r="G1" s="72"/>
      <c r="H1" s="72" t="s">
        <v>113</v>
      </c>
      <c r="K1" s="72"/>
    </row>
    <row r="2" spans="1:11" ht="12.75">
      <c r="A2" s="70"/>
      <c r="B2" s="70"/>
      <c r="C2" s="70"/>
      <c r="D2" s="70"/>
      <c r="E2" s="70"/>
      <c r="G2" s="72"/>
      <c r="H2" s="72" t="s">
        <v>156</v>
      </c>
      <c r="K2" s="72"/>
    </row>
    <row r="3" spans="1:11" ht="12.75">
      <c r="A3" s="70"/>
      <c r="B3" s="70"/>
      <c r="C3" s="70"/>
      <c r="D3" s="70"/>
      <c r="E3" s="70"/>
      <c r="G3" s="72"/>
      <c r="H3" s="72" t="s">
        <v>155</v>
      </c>
      <c r="K3" s="72"/>
    </row>
    <row r="4" spans="1:9" ht="15.75">
      <c r="A4" s="70"/>
      <c r="B4" s="71" t="s">
        <v>112</v>
      </c>
      <c r="C4" s="70"/>
      <c r="D4" s="70"/>
      <c r="E4" s="70"/>
      <c r="F4" s="70"/>
      <c r="G4" s="70"/>
      <c r="H4" s="70"/>
      <c r="I4" s="70"/>
    </row>
    <row r="5" spans="1:9" ht="30" customHeight="1">
      <c r="A5" s="66" t="s">
        <v>111</v>
      </c>
      <c r="B5" s="68" t="s">
        <v>0</v>
      </c>
      <c r="C5" s="67" t="s">
        <v>110</v>
      </c>
      <c r="D5" s="67" t="s">
        <v>109</v>
      </c>
      <c r="E5" s="69" t="s">
        <v>108</v>
      </c>
      <c r="F5" s="67" t="s">
        <v>107</v>
      </c>
      <c r="G5" s="67" t="s">
        <v>106</v>
      </c>
      <c r="H5" s="68" t="s">
        <v>105</v>
      </c>
      <c r="I5" s="67" t="s">
        <v>104</v>
      </c>
    </row>
    <row r="6" spans="1:9" ht="43.5" customHeight="1">
      <c r="A6" s="102" t="s">
        <v>147</v>
      </c>
      <c r="B6" s="105">
        <v>754</v>
      </c>
      <c r="C6" s="97">
        <v>75412</v>
      </c>
      <c r="D6" s="97">
        <v>6330</v>
      </c>
      <c r="E6" s="106">
        <v>12400</v>
      </c>
      <c r="F6" s="107"/>
      <c r="G6" s="107">
        <v>80000</v>
      </c>
      <c r="H6" s="108">
        <f aca="true" t="shared" si="0" ref="H6:H11">E6-F6+G6</f>
        <v>92400</v>
      </c>
      <c r="I6" s="103" t="s">
        <v>149</v>
      </c>
    </row>
    <row r="7" spans="1:9" ht="64.5" customHeight="1">
      <c r="A7" s="66" t="s">
        <v>103</v>
      </c>
      <c r="B7" s="65">
        <v>852</v>
      </c>
      <c r="C7" s="64">
        <v>85219</v>
      </c>
      <c r="D7" s="64">
        <v>2030</v>
      </c>
      <c r="E7" s="63">
        <v>229700</v>
      </c>
      <c r="F7" s="62">
        <v>0</v>
      </c>
      <c r="G7" s="61">
        <v>8975</v>
      </c>
      <c r="H7" s="54">
        <f t="shared" si="0"/>
        <v>238675</v>
      </c>
      <c r="I7" s="110" t="s">
        <v>102</v>
      </c>
    </row>
    <row r="8" spans="1:9" ht="63" customHeight="1">
      <c r="A8" s="53" t="s">
        <v>100</v>
      </c>
      <c r="B8" s="59">
        <v>852</v>
      </c>
      <c r="C8" s="58">
        <v>85295</v>
      </c>
      <c r="D8" s="58">
        <v>2030</v>
      </c>
      <c r="E8" s="60">
        <v>403100</v>
      </c>
      <c r="F8" s="56">
        <v>0</v>
      </c>
      <c r="G8" s="55">
        <v>24900</v>
      </c>
      <c r="H8" s="54">
        <f t="shared" si="0"/>
        <v>428000</v>
      </c>
      <c r="I8" s="110" t="s">
        <v>101</v>
      </c>
    </row>
    <row r="9" spans="1:9" ht="103.5" customHeight="1">
      <c r="A9" s="53" t="s">
        <v>100</v>
      </c>
      <c r="B9" s="59">
        <v>852</v>
      </c>
      <c r="C9" s="58">
        <v>85295</v>
      </c>
      <c r="D9" s="58">
        <v>2023</v>
      </c>
      <c r="E9" s="57">
        <v>0</v>
      </c>
      <c r="F9" s="56">
        <v>0</v>
      </c>
      <c r="G9" s="55">
        <v>171412</v>
      </c>
      <c r="H9" s="54">
        <f t="shared" si="0"/>
        <v>171412</v>
      </c>
      <c r="I9" s="110" t="s">
        <v>99</v>
      </c>
    </row>
    <row r="10" spans="1:9" ht="63" customHeight="1">
      <c r="A10" s="53" t="s">
        <v>98</v>
      </c>
      <c r="B10" s="59">
        <v>854</v>
      </c>
      <c r="C10" s="58">
        <v>85415</v>
      </c>
      <c r="D10" s="58">
        <v>2030</v>
      </c>
      <c r="E10" s="60">
        <v>400679</v>
      </c>
      <c r="F10" s="56">
        <v>0</v>
      </c>
      <c r="G10" s="55">
        <v>10226</v>
      </c>
      <c r="H10" s="54">
        <f t="shared" si="0"/>
        <v>410905</v>
      </c>
      <c r="I10" s="110" t="s">
        <v>97</v>
      </c>
    </row>
    <row r="11" spans="1:9" ht="19.5" customHeight="1">
      <c r="A11" s="53" t="s">
        <v>96</v>
      </c>
      <c r="B11" s="52"/>
      <c r="C11" s="51"/>
      <c r="D11" s="51"/>
      <c r="E11" s="116">
        <v>32791406</v>
      </c>
      <c r="F11" s="117">
        <f>SUM(F7:F10)</f>
        <v>0</v>
      </c>
      <c r="G11" s="118">
        <f>SUM(G6:G10)</f>
        <v>295513</v>
      </c>
      <c r="H11" s="119">
        <f t="shared" si="0"/>
        <v>33086919</v>
      </c>
      <c r="I11" s="50"/>
    </row>
    <row r="12" spans="1:9" ht="12.75">
      <c r="A12" s="48" t="s">
        <v>95</v>
      </c>
      <c r="B12" s="120">
        <f>G11</f>
        <v>295513</v>
      </c>
      <c r="C12" s="48"/>
      <c r="D12" s="48"/>
      <c r="E12" s="49"/>
      <c r="F12" s="48"/>
      <c r="G12" s="48"/>
      <c r="H12" s="48"/>
      <c r="I12" s="47"/>
    </row>
    <row r="13" ht="12.75">
      <c r="I13" s="1"/>
    </row>
    <row r="14" ht="12.75">
      <c r="I14" s="1"/>
    </row>
    <row r="15" ht="12.75">
      <c r="I15" s="1"/>
    </row>
    <row r="16" ht="12.75">
      <c r="I16" s="1"/>
    </row>
  </sheetData>
  <sheetProtection/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7" sqref="F7"/>
    </sheetView>
  </sheetViews>
  <sheetFormatPr defaultColWidth="11.57421875" defaultRowHeight="12.75"/>
  <cols>
    <col min="1" max="1" width="21.8515625" style="0" customWidth="1"/>
    <col min="2" max="2" width="10.140625" style="0" customWidth="1"/>
    <col min="3" max="3" width="9.421875" style="0" customWidth="1"/>
    <col min="4" max="4" width="9.57421875" style="0" customWidth="1"/>
    <col min="5" max="5" width="14.140625" style="0" customWidth="1"/>
    <col min="6" max="6" width="11.140625" style="0" customWidth="1"/>
    <col min="7" max="7" width="12.28125" style="0" bestFit="1" customWidth="1"/>
    <col min="8" max="8" width="14.00390625" style="0" customWidth="1"/>
    <col min="9" max="9" width="29.28125" style="0" customWidth="1"/>
  </cols>
  <sheetData>
    <row r="1" spans="1:10" ht="15.75">
      <c r="A1" s="48"/>
      <c r="B1" s="82" t="s">
        <v>120</v>
      </c>
      <c r="C1" s="48"/>
      <c r="D1" s="48"/>
      <c r="E1" s="48"/>
      <c r="F1" s="48"/>
      <c r="G1" s="48"/>
      <c r="H1" s="48" t="s">
        <v>119</v>
      </c>
      <c r="I1" s="48"/>
      <c r="J1" s="48"/>
    </row>
    <row r="2" spans="1:10" ht="15.75">
      <c r="A2" s="48"/>
      <c r="B2" s="82"/>
      <c r="C2" s="48"/>
      <c r="D2" s="48"/>
      <c r="E2" s="48"/>
      <c r="F2" s="48"/>
      <c r="G2" s="48"/>
      <c r="H2" s="48" t="s">
        <v>152</v>
      </c>
      <c r="I2" s="48"/>
      <c r="J2" s="48"/>
    </row>
    <row r="3" spans="1:10" ht="15.75">
      <c r="A3" s="48"/>
      <c r="B3" s="82"/>
      <c r="C3" s="48"/>
      <c r="D3" s="48"/>
      <c r="E3" s="48"/>
      <c r="F3" s="48"/>
      <c r="G3" s="48"/>
      <c r="H3" s="48" t="s">
        <v>155</v>
      </c>
      <c r="I3" s="48"/>
      <c r="J3" s="48"/>
    </row>
    <row r="4" spans="1:9" ht="27" customHeight="1">
      <c r="A4" s="68" t="s">
        <v>111</v>
      </c>
      <c r="B4" s="68" t="s">
        <v>0</v>
      </c>
      <c r="C4" s="67" t="s">
        <v>110</v>
      </c>
      <c r="D4" s="67" t="s">
        <v>109</v>
      </c>
      <c r="E4" s="68" t="s">
        <v>108</v>
      </c>
      <c r="F4" s="67" t="s">
        <v>107</v>
      </c>
      <c r="G4" s="67" t="s">
        <v>106</v>
      </c>
      <c r="H4" s="68" t="s">
        <v>105</v>
      </c>
      <c r="I4" s="67" t="s">
        <v>104</v>
      </c>
    </row>
    <row r="5" spans="1:9" ht="44.25" customHeight="1">
      <c r="A5" s="102" t="s">
        <v>147</v>
      </c>
      <c r="B5" s="98">
        <v>754</v>
      </c>
      <c r="C5" s="79">
        <v>75412</v>
      </c>
      <c r="D5" s="78">
        <v>6060</v>
      </c>
      <c r="E5" s="99">
        <v>68400</v>
      </c>
      <c r="F5" s="100"/>
      <c r="G5" s="100">
        <v>80000</v>
      </c>
      <c r="H5" s="101">
        <f>E5-F5+G5</f>
        <v>148400</v>
      </c>
      <c r="I5" s="103" t="s">
        <v>148</v>
      </c>
    </row>
    <row r="6" spans="1:9" ht="54" customHeight="1">
      <c r="A6" s="81" t="s">
        <v>103</v>
      </c>
      <c r="B6" s="80">
        <v>852</v>
      </c>
      <c r="C6" s="79">
        <v>85219</v>
      </c>
      <c r="D6" s="78">
        <v>4010</v>
      </c>
      <c r="E6" s="77">
        <v>348700</v>
      </c>
      <c r="F6" s="76">
        <v>0</v>
      </c>
      <c r="G6" s="76">
        <v>8975</v>
      </c>
      <c r="H6" s="75">
        <f aca="true" t="shared" si="0" ref="H6:H17">E6-F6+G6</f>
        <v>357675</v>
      </c>
      <c r="I6" s="110" t="s">
        <v>118</v>
      </c>
    </row>
    <row r="7" spans="1:9" ht="53.25" customHeight="1">
      <c r="A7" s="81" t="s">
        <v>100</v>
      </c>
      <c r="B7" s="80">
        <v>852</v>
      </c>
      <c r="C7" s="79">
        <v>85295</v>
      </c>
      <c r="D7" s="78">
        <v>3110</v>
      </c>
      <c r="E7" s="77">
        <v>536100</v>
      </c>
      <c r="F7" s="76">
        <v>0</v>
      </c>
      <c r="G7" s="76">
        <v>24900</v>
      </c>
      <c r="H7" s="75">
        <f t="shared" si="0"/>
        <v>561000</v>
      </c>
      <c r="I7" s="110" t="s">
        <v>117</v>
      </c>
    </row>
    <row r="8" spans="1:9" ht="18.75" customHeight="1">
      <c r="A8" s="126" t="s">
        <v>100</v>
      </c>
      <c r="B8" s="127">
        <v>852</v>
      </c>
      <c r="C8" s="128">
        <v>85295</v>
      </c>
      <c r="D8" s="58">
        <v>4173</v>
      </c>
      <c r="E8" s="57">
        <v>0</v>
      </c>
      <c r="F8" s="56">
        <v>0</v>
      </c>
      <c r="G8" s="55">
        <v>22000</v>
      </c>
      <c r="H8" s="75">
        <f t="shared" si="0"/>
        <v>22000</v>
      </c>
      <c r="I8" s="129" t="s">
        <v>116</v>
      </c>
    </row>
    <row r="9" spans="1:9" ht="19.5" customHeight="1">
      <c r="A9" s="126"/>
      <c r="B9" s="127"/>
      <c r="C9" s="128"/>
      <c r="D9" s="58">
        <v>4113</v>
      </c>
      <c r="E9" s="57">
        <v>0</v>
      </c>
      <c r="F9" s="56">
        <v>0</v>
      </c>
      <c r="G9" s="55">
        <v>1500</v>
      </c>
      <c r="H9" s="75">
        <f t="shared" si="0"/>
        <v>1500</v>
      </c>
      <c r="I9" s="129"/>
    </row>
    <row r="10" spans="1:9" ht="19.5" customHeight="1">
      <c r="A10" s="126"/>
      <c r="B10" s="127"/>
      <c r="C10" s="128"/>
      <c r="D10" s="58">
        <v>4123</v>
      </c>
      <c r="E10" s="57">
        <v>0</v>
      </c>
      <c r="F10" s="56">
        <v>0</v>
      </c>
      <c r="G10" s="55">
        <v>500</v>
      </c>
      <c r="H10" s="75">
        <f t="shared" si="0"/>
        <v>500</v>
      </c>
      <c r="I10" s="129"/>
    </row>
    <row r="11" spans="1:9" ht="17.25" customHeight="1">
      <c r="A11" s="126"/>
      <c r="B11" s="127"/>
      <c r="C11" s="128"/>
      <c r="D11" s="58">
        <v>4213</v>
      </c>
      <c r="E11" s="57">
        <v>0</v>
      </c>
      <c r="F11" s="56">
        <v>0</v>
      </c>
      <c r="G11" s="55">
        <v>4912</v>
      </c>
      <c r="H11" s="75">
        <f t="shared" si="0"/>
        <v>4912</v>
      </c>
      <c r="I11" s="129"/>
    </row>
    <row r="12" spans="1:9" ht="18" customHeight="1">
      <c r="A12" s="126"/>
      <c r="B12" s="127"/>
      <c r="C12" s="128"/>
      <c r="D12" s="58">
        <v>4263</v>
      </c>
      <c r="E12" s="57">
        <v>0</v>
      </c>
      <c r="F12" s="56">
        <v>0</v>
      </c>
      <c r="G12" s="55">
        <v>500</v>
      </c>
      <c r="H12" s="75">
        <f t="shared" si="0"/>
        <v>500</v>
      </c>
      <c r="I12" s="129"/>
    </row>
    <row r="13" spans="1:9" ht="19.5" customHeight="1">
      <c r="A13" s="126"/>
      <c r="B13" s="127"/>
      <c r="C13" s="128"/>
      <c r="D13" s="58">
        <v>4303</v>
      </c>
      <c r="E13" s="57">
        <v>0</v>
      </c>
      <c r="F13" s="56">
        <v>0</v>
      </c>
      <c r="G13" s="55">
        <v>140000</v>
      </c>
      <c r="H13" s="75">
        <f t="shared" si="0"/>
        <v>140000</v>
      </c>
      <c r="I13" s="129"/>
    </row>
    <row r="14" spans="1:9" ht="18.75" customHeight="1">
      <c r="A14" s="126"/>
      <c r="B14" s="127"/>
      <c r="C14" s="128"/>
      <c r="D14" s="58">
        <v>4413</v>
      </c>
      <c r="E14" s="57">
        <v>0</v>
      </c>
      <c r="F14" s="56">
        <v>0</v>
      </c>
      <c r="G14" s="55">
        <v>1000</v>
      </c>
      <c r="H14" s="75">
        <f t="shared" si="0"/>
        <v>1000</v>
      </c>
      <c r="I14" s="129"/>
    </row>
    <row r="15" spans="1:9" ht="15" customHeight="1">
      <c r="A15" s="126"/>
      <c r="B15" s="127"/>
      <c r="C15" s="128"/>
      <c r="D15" s="58">
        <v>4753</v>
      </c>
      <c r="E15" s="57">
        <v>0</v>
      </c>
      <c r="F15" s="56">
        <v>0</v>
      </c>
      <c r="G15" s="55">
        <v>1000</v>
      </c>
      <c r="H15" s="75">
        <f t="shared" si="0"/>
        <v>1000</v>
      </c>
      <c r="I15" s="129"/>
    </row>
    <row r="16" spans="1:9" ht="51.75" customHeight="1">
      <c r="A16" s="81" t="s">
        <v>98</v>
      </c>
      <c r="B16" s="80">
        <v>854</v>
      </c>
      <c r="C16" s="79">
        <v>85415</v>
      </c>
      <c r="D16" s="78">
        <v>3240</v>
      </c>
      <c r="E16" s="77">
        <v>372774</v>
      </c>
      <c r="F16" s="76">
        <v>0</v>
      </c>
      <c r="G16" s="76">
        <v>10226</v>
      </c>
      <c r="H16" s="75">
        <f t="shared" si="0"/>
        <v>383000</v>
      </c>
      <c r="I16" s="110" t="s">
        <v>115</v>
      </c>
    </row>
    <row r="17" spans="1:9" ht="14.25" customHeight="1">
      <c r="A17" s="73" t="s">
        <v>96</v>
      </c>
      <c r="B17" s="73"/>
      <c r="C17" s="73"/>
      <c r="D17" s="73"/>
      <c r="E17" s="104">
        <v>35441406</v>
      </c>
      <c r="F17" s="74">
        <f>SUM(F6:F16)</f>
        <v>0</v>
      </c>
      <c r="G17" s="74">
        <f>SUM(G5:G16)</f>
        <v>295513</v>
      </c>
      <c r="H17" s="122">
        <f t="shared" si="0"/>
        <v>35736919</v>
      </c>
      <c r="I17" s="73"/>
    </row>
    <row r="18" spans="1:9" ht="12.75">
      <c r="A18" s="48" t="s">
        <v>114</v>
      </c>
      <c r="B18" s="121">
        <f>G17</f>
        <v>295513</v>
      </c>
      <c r="C18" s="48"/>
      <c r="D18" s="48"/>
      <c r="F18" s="48"/>
      <c r="G18" s="48"/>
      <c r="H18" s="48"/>
      <c r="I18" s="48"/>
    </row>
    <row r="19" spans="1:9" ht="12.75">
      <c r="A19" s="48"/>
      <c r="B19" s="48"/>
      <c r="C19" s="48"/>
      <c r="D19" s="48"/>
      <c r="E19" s="48"/>
      <c r="F19" s="48"/>
      <c r="G19" s="48"/>
      <c r="H19" s="48"/>
      <c r="I19" s="48"/>
    </row>
  </sheetData>
  <sheetProtection/>
  <mergeCells count="4">
    <mergeCell ref="A8:A15"/>
    <mergeCell ref="B8:B15"/>
    <mergeCell ref="C8:C15"/>
    <mergeCell ref="I8:I15"/>
  </mergeCells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E32" sqref="E32"/>
    </sheetView>
  </sheetViews>
  <sheetFormatPr defaultColWidth="9.140625" defaultRowHeight="12.75"/>
  <cols>
    <col min="1" max="1" width="23.57421875" style="0" customWidth="1"/>
    <col min="2" max="2" width="10.7109375" style="0" customWidth="1"/>
    <col min="3" max="3" width="10.421875" style="0" customWidth="1"/>
    <col min="4" max="4" width="10.140625" style="0" customWidth="1"/>
    <col min="5" max="5" width="13.57421875" style="0" customWidth="1"/>
    <col min="6" max="6" width="12.140625" style="0" customWidth="1"/>
    <col min="7" max="7" width="11.421875" style="0" customWidth="1"/>
    <col min="8" max="8" width="13.8515625" style="0" customWidth="1"/>
    <col min="9" max="9" width="26.7109375" style="0" customWidth="1"/>
  </cols>
  <sheetData>
    <row r="1" spans="7:8" ht="12.75">
      <c r="G1" s="48" t="s">
        <v>142</v>
      </c>
      <c r="H1" s="48"/>
    </row>
    <row r="2" spans="6:8" ht="12.75">
      <c r="F2" s="83"/>
      <c r="G2" s="48" t="s">
        <v>152</v>
      </c>
      <c r="H2" s="48"/>
    </row>
    <row r="3" spans="1:9" ht="12.75">
      <c r="A3" s="83"/>
      <c r="B3" s="83"/>
      <c r="C3" s="83"/>
      <c r="D3" s="83"/>
      <c r="E3" s="83"/>
      <c r="F3" s="83"/>
      <c r="G3" s="48" t="s">
        <v>153</v>
      </c>
      <c r="H3" s="48"/>
      <c r="I3" s="83"/>
    </row>
    <row r="4" spans="1:9" ht="15.75">
      <c r="A4" s="83"/>
      <c r="B4" s="83"/>
      <c r="C4" s="95" t="s">
        <v>141</v>
      </c>
      <c r="D4" s="83"/>
      <c r="E4" s="83"/>
      <c r="F4" s="83"/>
      <c r="G4" s="83"/>
      <c r="H4" s="83"/>
      <c r="I4" s="83"/>
    </row>
    <row r="5" spans="1:9" ht="25.5">
      <c r="A5" s="94" t="s">
        <v>111</v>
      </c>
      <c r="B5" s="94" t="s">
        <v>0</v>
      </c>
      <c r="C5" s="94" t="s">
        <v>110</v>
      </c>
      <c r="D5" s="94" t="s">
        <v>109</v>
      </c>
      <c r="E5" s="94" t="s">
        <v>108</v>
      </c>
      <c r="F5" s="94" t="s">
        <v>140</v>
      </c>
      <c r="G5" s="94" t="s">
        <v>106</v>
      </c>
      <c r="H5" s="94" t="s">
        <v>105</v>
      </c>
      <c r="I5" s="93" t="s">
        <v>104</v>
      </c>
    </row>
    <row r="6" spans="1:9" ht="27.75" customHeight="1">
      <c r="A6" s="130" t="s">
        <v>139</v>
      </c>
      <c r="B6" s="131">
        <v>756</v>
      </c>
      <c r="C6" s="131">
        <v>75647</v>
      </c>
      <c r="D6" s="91">
        <v>4100</v>
      </c>
      <c r="E6" s="87">
        <v>39000</v>
      </c>
      <c r="F6" s="87">
        <v>5200</v>
      </c>
      <c r="G6" s="87">
        <v>0</v>
      </c>
      <c r="H6" s="87">
        <f aca="true" t="shared" si="0" ref="H6:H31">E6-F6+G6</f>
        <v>33800</v>
      </c>
      <c r="I6" s="132" t="s">
        <v>138</v>
      </c>
    </row>
    <row r="7" spans="1:9" ht="22.5" customHeight="1">
      <c r="A7" s="130"/>
      <c r="B7" s="131"/>
      <c r="C7" s="131"/>
      <c r="D7" s="91">
        <v>4410</v>
      </c>
      <c r="E7" s="87">
        <v>31800</v>
      </c>
      <c r="F7" s="87">
        <v>0</v>
      </c>
      <c r="G7" s="87">
        <v>5200</v>
      </c>
      <c r="H7" s="87">
        <f t="shared" si="0"/>
        <v>37000</v>
      </c>
      <c r="I7" s="132"/>
    </row>
    <row r="8" spans="1:9" ht="33.75" customHeight="1">
      <c r="A8" s="102" t="s">
        <v>147</v>
      </c>
      <c r="B8" s="92">
        <v>754</v>
      </c>
      <c r="C8" s="92">
        <v>75412</v>
      </c>
      <c r="D8" s="92">
        <v>6060</v>
      </c>
      <c r="E8" s="109">
        <v>148400</v>
      </c>
      <c r="F8" s="109"/>
      <c r="G8" s="109">
        <v>44000</v>
      </c>
      <c r="H8" s="109">
        <f t="shared" si="0"/>
        <v>192400</v>
      </c>
      <c r="I8" s="134" t="s">
        <v>151</v>
      </c>
    </row>
    <row r="9" spans="1:9" ht="50.25" customHeight="1">
      <c r="A9" s="96" t="s">
        <v>150</v>
      </c>
      <c r="B9" s="92">
        <v>900</v>
      </c>
      <c r="C9" s="92">
        <v>90001</v>
      </c>
      <c r="D9" s="92">
        <v>6050</v>
      </c>
      <c r="E9" s="109">
        <v>2139360</v>
      </c>
      <c r="F9" s="109">
        <v>44000</v>
      </c>
      <c r="G9" s="109"/>
      <c r="H9" s="109">
        <f t="shared" si="0"/>
        <v>2095360</v>
      </c>
      <c r="I9" s="135"/>
    </row>
    <row r="10" spans="1:9" ht="22.5" customHeight="1">
      <c r="A10" s="133" t="s">
        <v>137</v>
      </c>
      <c r="B10" s="131">
        <v>750</v>
      </c>
      <c r="C10" s="131">
        <v>75022</v>
      </c>
      <c r="D10" s="91">
        <v>3030</v>
      </c>
      <c r="E10" s="87">
        <v>142000</v>
      </c>
      <c r="F10" s="87">
        <v>0</v>
      </c>
      <c r="G10" s="87">
        <v>9100</v>
      </c>
      <c r="H10" s="87">
        <f t="shared" si="0"/>
        <v>151100</v>
      </c>
      <c r="I10" s="132" t="s">
        <v>136</v>
      </c>
    </row>
    <row r="11" spans="1:9" ht="22.5" customHeight="1">
      <c r="A11" s="133"/>
      <c r="B11" s="131"/>
      <c r="C11" s="131"/>
      <c r="D11" s="91">
        <v>4210</v>
      </c>
      <c r="E11" s="87">
        <v>8876</v>
      </c>
      <c r="F11" s="87">
        <v>3000</v>
      </c>
      <c r="G11" s="87">
        <v>0</v>
      </c>
      <c r="H11" s="87">
        <f t="shared" si="0"/>
        <v>5876</v>
      </c>
      <c r="I11" s="132"/>
    </row>
    <row r="12" spans="1:9" ht="24" customHeight="1">
      <c r="A12" s="133"/>
      <c r="B12" s="131"/>
      <c r="C12" s="131"/>
      <c r="D12" s="91">
        <v>4740</v>
      </c>
      <c r="E12" s="87">
        <v>1500</v>
      </c>
      <c r="F12" s="87">
        <v>500</v>
      </c>
      <c r="G12" s="87">
        <v>0</v>
      </c>
      <c r="H12" s="87">
        <f t="shared" si="0"/>
        <v>1000</v>
      </c>
      <c r="I12" s="132"/>
    </row>
    <row r="13" spans="1:9" ht="22.5" customHeight="1">
      <c r="A13" s="133"/>
      <c r="B13" s="131"/>
      <c r="C13" s="92">
        <v>75023</v>
      </c>
      <c r="D13" s="91">
        <v>4400</v>
      </c>
      <c r="E13" s="87">
        <v>10900</v>
      </c>
      <c r="F13" s="87">
        <v>4600</v>
      </c>
      <c r="G13" s="87">
        <v>0</v>
      </c>
      <c r="H13" s="87">
        <f t="shared" si="0"/>
        <v>6300</v>
      </c>
      <c r="I13" s="132"/>
    </row>
    <row r="14" spans="1:9" ht="30.75" customHeight="1">
      <c r="A14" s="133" t="s">
        <v>135</v>
      </c>
      <c r="B14" s="92">
        <v>750</v>
      </c>
      <c r="C14" s="92">
        <v>75023</v>
      </c>
      <c r="D14" s="91">
        <v>4170</v>
      </c>
      <c r="E14" s="87">
        <v>38500</v>
      </c>
      <c r="F14" s="87">
        <v>0</v>
      </c>
      <c r="G14" s="87">
        <v>5000</v>
      </c>
      <c r="H14" s="87">
        <f t="shared" si="0"/>
        <v>43500</v>
      </c>
      <c r="I14" s="132" t="s">
        <v>134</v>
      </c>
    </row>
    <row r="15" spans="1:9" ht="27.75" customHeight="1">
      <c r="A15" s="133"/>
      <c r="B15" s="92">
        <v>900</v>
      </c>
      <c r="C15" s="92">
        <v>90095</v>
      </c>
      <c r="D15" s="91">
        <v>4010</v>
      </c>
      <c r="E15" s="87">
        <v>79000</v>
      </c>
      <c r="F15" s="87">
        <v>2000</v>
      </c>
      <c r="G15" s="87">
        <v>0</v>
      </c>
      <c r="H15" s="87">
        <f t="shared" si="0"/>
        <v>77000</v>
      </c>
      <c r="I15" s="132"/>
    </row>
    <row r="16" spans="1:9" ht="26.25" customHeight="1">
      <c r="A16" s="136" t="s">
        <v>133</v>
      </c>
      <c r="B16" s="137">
        <v>801</v>
      </c>
      <c r="C16" s="137">
        <v>80110</v>
      </c>
      <c r="D16" s="90">
        <v>4300</v>
      </c>
      <c r="E16" s="89">
        <v>187330</v>
      </c>
      <c r="F16" s="89">
        <v>935</v>
      </c>
      <c r="G16" s="89">
        <v>0</v>
      </c>
      <c r="H16" s="87">
        <f t="shared" si="0"/>
        <v>186395</v>
      </c>
      <c r="I16" s="132" t="s">
        <v>132</v>
      </c>
    </row>
    <row r="17" spans="1:9" ht="24" customHeight="1">
      <c r="A17" s="136"/>
      <c r="B17" s="137"/>
      <c r="C17" s="137"/>
      <c r="D17" s="90">
        <v>4170</v>
      </c>
      <c r="E17" s="89">
        <v>0</v>
      </c>
      <c r="F17" s="89">
        <v>0</v>
      </c>
      <c r="G17" s="89">
        <v>800</v>
      </c>
      <c r="H17" s="87">
        <f t="shared" si="0"/>
        <v>800</v>
      </c>
      <c r="I17" s="132"/>
    </row>
    <row r="18" spans="1:9" ht="29.25" customHeight="1">
      <c r="A18" s="136"/>
      <c r="B18" s="137"/>
      <c r="C18" s="137"/>
      <c r="D18" s="90">
        <v>4110</v>
      </c>
      <c r="E18" s="89">
        <v>267157</v>
      </c>
      <c r="F18" s="89">
        <v>0</v>
      </c>
      <c r="G18" s="89">
        <v>115</v>
      </c>
      <c r="H18" s="87">
        <f t="shared" si="0"/>
        <v>267272</v>
      </c>
      <c r="I18" s="132"/>
    </row>
    <row r="19" spans="1:9" ht="30.75" customHeight="1">
      <c r="A19" s="136"/>
      <c r="B19" s="137"/>
      <c r="C19" s="137"/>
      <c r="D19" s="90">
        <v>4120</v>
      </c>
      <c r="E19" s="89">
        <v>38428</v>
      </c>
      <c r="F19" s="89">
        <v>0</v>
      </c>
      <c r="G19" s="89">
        <v>20</v>
      </c>
      <c r="H19" s="87">
        <f t="shared" si="0"/>
        <v>38448</v>
      </c>
      <c r="I19" s="132"/>
    </row>
    <row r="20" spans="1:9" ht="27" customHeight="1">
      <c r="A20" s="136" t="s">
        <v>131</v>
      </c>
      <c r="B20" s="137">
        <v>801</v>
      </c>
      <c r="C20" s="137">
        <v>80195</v>
      </c>
      <c r="D20" s="90">
        <v>4170</v>
      </c>
      <c r="E20" s="89">
        <v>18586</v>
      </c>
      <c r="F20" s="89">
        <v>18586</v>
      </c>
      <c r="G20" s="89">
        <v>0</v>
      </c>
      <c r="H20" s="87">
        <f t="shared" si="0"/>
        <v>0</v>
      </c>
      <c r="I20" s="132" t="s">
        <v>130</v>
      </c>
    </row>
    <row r="21" spans="1:9" ht="30.75" customHeight="1">
      <c r="A21" s="136"/>
      <c r="B21" s="137"/>
      <c r="C21" s="137"/>
      <c r="D21" s="90">
        <v>4300</v>
      </c>
      <c r="E21" s="89">
        <v>9841</v>
      </c>
      <c r="F21" s="89">
        <v>0</v>
      </c>
      <c r="G21" s="89">
        <v>18586</v>
      </c>
      <c r="H21" s="87">
        <f t="shared" si="0"/>
        <v>28427</v>
      </c>
      <c r="I21" s="132"/>
    </row>
    <row r="22" spans="1:9" ht="23.25" customHeight="1">
      <c r="A22" s="136" t="s">
        <v>98</v>
      </c>
      <c r="B22" s="137">
        <v>854</v>
      </c>
      <c r="C22" s="137">
        <v>85415</v>
      </c>
      <c r="D22" s="90">
        <v>4240</v>
      </c>
      <c r="E22" s="89">
        <v>27905</v>
      </c>
      <c r="F22" s="89">
        <v>27905</v>
      </c>
      <c r="G22" s="89">
        <v>0</v>
      </c>
      <c r="H22" s="87">
        <f t="shared" si="0"/>
        <v>0</v>
      </c>
      <c r="I22" s="132" t="s">
        <v>129</v>
      </c>
    </row>
    <row r="23" spans="1:9" ht="23.25" customHeight="1">
      <c r="A23" s="136"/>
      <c r="B23" s="137"/>
      <c r="C23" s="137"/>
      <c r="D23" s="90">
        <v>3260</v>
      </c>
      <c r="E23" s="89">
        <v>0</v>
      </c>
      <c r="F23" s="89">
        <v>0</v>
      </c>
      <c r="G23" s="89">
        <v>27905</v>
      </c>
      <c r="H23" s="87">
        <f t="shared" si="0"/>
        <v>27905</v>
      </c>
      <c r="I23" s="132"/>
    </row>
    <row r="24" spans="1:9" ht="30.75" customHeight="1">
      <c r="A24" s="138" t="s">
        <v>128</v>
      </c>
      <c r="B24" s="137">
        <v>852</v>
      </c>
      <c r="C24" s="137">
        <v>85212</v>
      </c>
      <c r="D24" s="90">
        <v>4210</v>
      </c>
      <c r="E24" s="89">
        <v>12520</v>
      </c>
      <c r="F24" s="89">
        <v>675</v>
      </c>
      <c r="G24" s="89">
        <v>0</v>
      </c>
      <c r="H24" s="87">
        <f t="shared" si="0"/>
        <v>11845</v>
      </c>
      <c r="I24" s="132" t="s">
        <v>127</v>
      </c>
    </row>
    <row r="25" spans="1:9" ht="25.5" customHeight="1">
      <c r="A25" s="138"/>
      <c r="B25" s="137"/>
      <c r="C25" s="137"/>
      <c r="D25" s="90">
        <v>4740</v>
      </c>
      <c r="E25" s="89">
        <v>0</v>
      </c>
      <c r="F25" s="89">
        <v>0</v>
      </c>
      <c r="G25" s="89">
        <v>675</v>
      </c>
      <c r="H25" s="87">
        <f t="shared" si="0"/>
        <v>675</v>
      </c>
      <c r="I25" s="132"/>
    </row>
    <row r="26" spans="1:9" ht="39.75" customHeight="1">
      <c r="A26" s="138" t="s">
        <v>126</v>
      </c>
      <c r="B26" s="137">
        <v>900</v>
      </c>
      <c r="C26" s="90">
        <v>90015</v>
      </c>
      <c r="D26" s="90">
        <v>4270</v>
      </c>
      <c r="E26" s="89">
        <v>87000</v>
      </c>
      <c r="F26" s="89">
        <v>12000</v>
      </c>
      <c r="G26" s="89">
        <v>0</v>
      </c>
      <c r="H26" s="87">
        <f t="shared" si="0"/>
        <v>75000</v>
      </c>
      <c r="I26" s="132" t="s">
        <v>125</v>
      </c>
    </row>
    <row r="27" spans="1:9" ht="29.25" customHeight="1">
      <c r="A27" s="138"/>
      <c r="B27" s="137"/>
      <c r="C27" s="90">
        <v>90095</v>
      </c>
      <c r="D27" s="90">
        <v>4300</v>
      </c>
      <c r="E27" s="89">
        <v>32400</v>
      </c>
      <c r="F27" s="89">
        <v>0</v>
      </c>
      <c r="G27" s="89">
        <v>7000</v>
      </c>
      <c r="H27" s="87">
        <f t="shared" si="0"/>
        <v>39400</v>
      </c>
      <c r="I27" s="132"/>
    </row>
    <row r="28" spans="1:9" ht="45" customHeight="1">
      <c r="A28" s="138"/>
      <c r="B28" s="137"/>
      <c r="C28" s="90">
        <v>90017</v>
      </c>
      <c r="D28" s="90">
        <v>4300</v>
      </c>
      <c r="E28" s="89">
        <v>85750</v>
      </c>
      <c r="F28" s="88">
        <v>0</v>
      </c>
      <c r="G28" s="89">
        <v>5000</v>
      </c>
      <c r="H28" s="112">
        <f t="shared" si="0"/>
        <v>90750</v>
      </c>
      <c r="I28" s="132"/>
    </row>
    <row r="29" spans="1:9" ht="29.25" customHeight="1">
      <c r="A29" s="138" t="s">
        <v>124</v>
      </c>
      <c r="B29" s="137">
        <v>926</v>
      </c>
      <c r="C29" s="137">
        <v>92605</v>
      </c>
      <c r="D29" s="90">
        <v>4210</v>
      </c>
      <c r="E29" s="89">
        <v>2000</v>
      </c>
      <c r="F29" s="89">
        <v>2000</v>
      </c>
      <c r="G29" s="88">
        <v>0</v>
      </c>
      <c r="H29" s="112">
        <f t="shared" si="0"/>
        <v>0</v>
      </c>
      <c r="I29" s="132" t="s">
        <v>123</v>
      </c>
    </row>
    <row r="30" spans="1:9" ht="29.25" customHeight="1">
      <c r="A30" s="138"/>
      <c r="B30" s="137"/>
      <c r="C30" s="137"/>
      <c r="D30" s="90">
        <v>4300</v>
      </c>
      <c r="E30" s="89">
        <v>2000</v>
      </c>
      <c r="F30" s="89">
        <v>2000</v>
      </c>
      <c r="G30" s="88">
        <v>0</v>
      </c>
      <c r="H30" s="112">
        <f t="shared" si="0"/>
        <v>0</v>
      </c>
      <c r="I30" s="132"/>
    </row>
    <row r="31" spans="1:9" ht="31.5" customHeight="1">
      <c r="A31" s="139" t="s">
        <v>122</v>
      </c>
      <c r="B31" s="139"/>
      <c r="C31" s="139"/>
      <c r="D31" s="139"/>
      <c r="E31" s="114">
        <v>35736919</v>
      </c>
      <c r="F31" s="113">
        <f>SUM(F6:F30)</f>
        <v>123401</v>
      </c>
      <c r="G31" s="113">
        <f>SUM(G6:G30)</f>
        <v>123401</v>
      </c>
      <c r="H31" s="115">
        <f t="shared" si="0"/>
        <v>35736919</v>
      </c>
      <c r="I31" s="86"/>
    </row>
    <row r="32" spans="1:9" ht="12.75">
      <c r="A32" s="85" t="s">
        <v>121</v>
      </c>
      <c r="B32" s="111">
        <f>F31</f>
        <v>123401</v>
      </c>
      <c r="C32" s="84"/>
      <c r="D32" s="84"/>
      <c r="E32" s="84"/>
      <c r="F32" s="84"/>
      <c r="G32" s="84"/>
      <c r="H32" s="84"/>
      <c r="I32" s="83"/>
    </row>
    <row r="33" spans="1:9" ht="12.75">
      <c r="A33" s="84"/>
      <c r="B33" s="84"/>
      <c r="C33" s="84"/>
      <c r="D33" s="84"/>
      <c r="E33" s="84"/>
      <c r="F33" s="84"/>
      <c r="G33" s="84"/>
      <c r="H33" s="84"/>
      <c r="I33" s="83"/>
    </row>
    <row r="34" spans="1:9" ht="12.75">
      <c r="A34" s="83"/>
      <c r="B34" s="83"/>
      <c r="C34" s="83"/>
      <c r="D34" s="83"/>
      <c r="E34" s="83"/>
      <c r="F34" s="83"/>
      <c r="G34" s="83"/>
      <c r="H34" s="83"/>
      <c r="I34" s="83"/>
    </row>
  </sheetData>
  <sheetProtection/>
  <mergeCells count="35">
    <mergeCell ref="A29:A30"/>
    <mergeCell ref="B29:B30"/>
    <mergeCell ref="C29:C30"/>
    <mergeCell ref="I29:I30"/>
    <mergeCell ref="A31:D31"/>
    <mergeCell ref="A24:A25"/>
    <mergeCell ref="B24:B25"/>
    <mergeCell ref="C24:C25"/>
    <mergeCell ref="I24:I25"/>
    <mergeCell ref="A26:A28"/>
    <mergeCell ref="B26:B28"/>
    <mergeCell ref="I26:I28"/>
    <mergeCell ref="A20:A21"/>
    <mergeCell ref="B20:B21"/>
    <mergeCell ref="C20:C21"/>
    <mergeCell ref="I20:I21"/>
    <mergeCell ref="A22:A23"/>
    <mergeCell ref="B22:B23"/>
    <mergeCell ref="C22:C23"/>
    <mergeCell ref="I22:I23"/>
    <mergeCell ref="A14:A15"/>
    <mergeCell ref="I14:I15"/>
    <mergeCell ref="A16:A19"/>
    <mergeCell ref="B16:B19"/>
    <mergeCell ref="C16:C19"/>
    <mergeCell ref="I16:I19"/>
    <mergeCell ref="A6:A7"/>
    <mergeCell ref="B6:B7"/>
    <mergeCell ref="C6:C7"/>
    <mergeCell ref="I6:I7"/>
    <mergeCell ref="A10:A13"/>
    <mergeCell ref="B10:B13"/>
    <mergeCell ref="C10:C12"/>
    <mergeCell ref="I10:I13"/>
    <mergeCell ref="I8:I9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50">
      <selection activeCell="E57" sqref="E57"/>
    </sheetView>
  </sheetViews>
  <sheetFormatPr defaultColWidth="9.00390625" defaultRowHeight="12.75"/>
  <cols>
    <col min="1" max="1" width="6.8515625" style="1" customWidth="1"/>
    <col min="2" max="2" width="7.140625" style="1" customWidth="1"/>
    <col min="3" max="3" width="5.8515625" style="1" customWidth="1"/>
    <col min="4" max="4" width="6.00390625" style="1" customWidth="1"/>
    <col min="5" max="5" width="20.28125" style="1" customWidth="1"/>
    <col min="6" max="6" width="13.57421875" style="1" customWidth="1"/>
    <col min="7" max="7" width="12.57421875" style="1" customWidth="1"/>
    <col min="8" max="8" width="11.421875" style="1" customWidth="1"/>
    <col min="9" max="9" width="14.7109375" style="1" customWidth="1"/>
    <col min="10" max="10" width="17.57421875" style="1" customWidth="1"/>
    <col min="11" max="16384" width="9.00390625" style="1" customWidth="1"/>
  </cols>
  <sheetData>
    <row r="1" ht="11.25">
      <c r="J1" s="1" t="s">
        <v>80</v>
      </c>
    </row>
    <row r="2" ht="11.25">
      <c r="J2" s="1" t="s">
        <v>154</v>
      </c>
    </row>
    <row r="3" ht="11.25">
      <c r="J3" s="1" t="s">
        <v>94</v>
      </c>
    </row>
    <row r="4" spans="1:12" ht="11.25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</v>
      </c>
    </row>
    <row r="6" spans="1:12" ht="11.25">
      <c r="A6" s="141" t="s">
        <v>3</v>
      </c>
      <c r="B6" s="141" t="s">
        <v>0</v>
      </c>
      <c r="C6" s="141" t="s">
        <v>4</v>
      </c>
      <c r="D6" s="141" t="s">
        <v>5</v>
      </c>
      <c r="E6" s="142" t="s">
        <v>6</v>
      </c>
      <c r="F6" s="142" t="s">
        <v>7</v>
      </c>
      <c r="G6" s="142" t="s">
        <v>8</v>
      </c>
      <c r="H6" s="142"/>
      <c r="I6" s="142"/>
      <c r="J6" s="142"/>
      <c r="K6" s="142"/>
      <c r="L6" s="142" t="s">
        <v>9</v>
      </c>
    </row>
    <row r="7" spans="1:12" ht="11.25">
      <c r="A7" s="141"/>
      <c r="B7" s="141"/>
      <c r="C7" s="141"/>
      <c r="D7" s="141"/>
      <c r="E7" s="142"/>
      <c r="F7" s="142"/>
      <c r="G7" s="142" t="s">
        <v>10</v>
      </c>
      <c r="H7" s="142" t="s">
        <v>11</v>
      </c>
      <c r="I7" s="142"/>
      <c r="J7" s="142"/>
      <c r="K7" s="142"/>
      <c r="L7" s="142"/>
    </row>
    <row r="8" spans="1:12" ht="10.5" customHeight="1">
      <c r="A8" s="141"/>
      <c r="B8" s="141"/>
      <c r="C8" s="141"/>
      <c r="D8" s="141"/>
      <c r="E8" s="142"/>
      <c r="F8" s="142"/>
      <c r="G8" s="142"/>
      <c r="H8" s="142" t="s">
        <v>12</v>
      </c>
      <c r="I8" s="142" t="s">
        <v>13</v>
      </c>
      <c r="J8" s="142" t="s">
        <v>14</v>
      </c>
      <c r="K8" s="142" t="s">
        <v>15</v>
      </c>
      <c r="L8" s="142"/>
    </row>
    <row r="9" spans="1:12" ht="11.25">
      <c r="A9" s="141"/>
      <c r="B9" s="141"/>
      <c r="C9" s="141"/>
      <c r="D9" s="141"/>
      <c r="E9" s="142"/>
      <c r="F9" s="142"/>
      <c r="G9" s="142"/>
      <c r="H9" s="142"/>
      <c r="I9" s="142"/>
      <c r="J9" s="142"/>
      <c r="K9" s="142"/>
      <c r="L9" s="142"/>
    </row>
    <row r="10" spans="1:12" ht="11.25">
      <c r="A10" s="141"/>
      <c r="B10" s="141"/>
      <c r="C10" s="141"/>
      <c r="D10" s="141"/>
      <c r="E10" s="142"/>
      <c r="F10" s="142"/>
      <c r="G10" s="142"/>
      <c r="H10" s="142"/>
      <c r="I10" s="142"/>
      <c r="J10" s="142"/>
      <c r="K10" s="142"/>
      <c r="L10" s="142"/>
    </row>
    <row r="11" spans="1:12" ht="11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48.75">
      <c r="A12" s="5">
        <v>1</v>
      </c>
      <c r="B12" s="6" t="s">
        <v>16</v>
      </c>
      <c r="C12" s="6" t="s">
        <v>17</v>
      </c>
      <c r="D12" s="6">
        <v>6050</v>
      </c>
      <c r="E12" s="28" t="s">
        <v>18</v>
      </c>
      <c r="F12" s="7">
        <v>1430000</v>
      </c>
      <c r="G12" s="7">
        <v>1430000</v>
      </c>
      <c r="H12" s="7">
        <v>487</v>
      </c>
      <c r="I12" s="7">
        <v>365530</v>
      </c>
      <c r="J12" s="8" t="s">
        <v>69</v>
      </c>
      <c r="K12" s="7"/>
      <c r="L12" s="7"/>
    </row>
    <row r="13" spans="1:12" ht="48" customHeight="1">
      <c r="A13" s="5">
        <v>2</v>
      </c>
      <c r="B13" s="6" t="s">
        <v>16</v>
      </c>
      <c r="C13" s="6" t="s">
        <v>17</v>
      </c>
      <c r="D13" s="6">
        <v>6050</v>
      </c>
      <c r="E13" s="28" t="s">
        <v>19</v>
      </c>
      <c r="F13" s="7">
        <v>1066470</v>
      </c>
      <c r="G13" s="7">
        <v>1066470</v>
      </c>
      <c r="H13" s="7">
        <v>0</v>
      </c>
      <c r="I13" s="7">
        <v>41470</v>
      </c>
      <c r="J13" s="8" t="s">
        <v>70</v>
      </c>
      <c r="K13" s="7"/>
      <c r="L13" s="7"/>
    </row>
    <row r="14" spans="1:12" ht="46.5" customHeight="1">
      <c r="A14" s="5">
        <v>3</v>
      </c>
      <c r="B14" s="6" t="s">
        <v>16</v>
      </c>
      <c r="C14" s="6" t="s">
        <v>17</v>
      </c>
      <c r="D14" s="6">
        <v>6050</v>
      </c>
      <c r="E14" s="28" t="s">
        <v>77</v>
      </c>
      <c r="F14" s="7">
        <v>40000</v>
      </c>
      <c r="G14" s="7">
        <v>40000</v>
      </c>
      <c r="H14" s="7">
        <v>7300</v>
      </c>
      <c r="I14" s="7">
        <v>30700</v>
      </c>
      <c r="J14" s="8" t="s">
        <v>71</v>
      </c>
      <c r="K14" s="7"/>
      <c r="L14" s="7"/>
    </row>
    <row r="15" spans="1:12" ht="47.25" customHeight="1">
      <c r="A15" s="5">
        <v>4</v>
      </c>
      <c r="B15" s="6" t="s">
        <v>16</v>
      </c>
      <c r="C15" s="6" t="s">
        <v>17</v>
      </c>
      <c r="D15" s="6">
        <v>6050</v>
      </c>
      <c r="E15" s="28" t="s">
        <v>20</v>
      </c>
      <c r="F15" s="7">
        <v>170000</v>
      </c>
      <c r="G15" s="7">
        <v>170000</v>
      </c>
      <c r="H15" s="7">
        <v>37400</v>
      </c>
      <c r="I15" s="7">
        <v>127600</v>
      </c>
      <c r="J15" s="8" t="s">
        <v>63</v>
      </c>
      <c r="K15" s="7"/>
      <c r="L15" s="7"/>
    </row>
    <row r="16" spans="1:12" ht="57" customHeight="1">
      <c r="A16" s="5">
        <v>5</v>
      </c>
      <c r="B16" s="6" t="s">
        <v>16</v>
      </c>
      <c r="C16" s="6" t="s">
        <v>17</v>
      </c>
      <c r="D16" s="6">
        <v>6050</v>
      </c>
      <c r="E16" s="28" t="s">
        <v>78</v>
      </c>
      <c r="F16" s="7">
        <v>201120</v>
      </c>
      <c r="G16" s="7">
        <v>201120</v>
      </c>
      <c r="H16" s="7">
        <v>40120</v>
      </c>
      <c r="I16" s="7">
        <v>150000</v>
      </c>
      <c r="J16" s="8" t="s">
        <v>72</v>
      </c>
      <c r="K16" s="7"/>
      <c r="L16" s="7"/>
    </row>
    <row r="17" spans="1:12" ht="29.25">
      <c r="A17" s="9">
        <v>6</v>
      </c>
      <c r="B17" s="6" t="s">
        <v>16</v>
      </c>
      <c r="C17" s="6" t="s">
        <v>17</v>
      </c>
      <c r="D17" s="6">
        <v>6050</v>
      </c>
      <c r="E17" s="28" t="s">
        <v>21</v>
      </c>
      <c r="F17" s="7">
        <v>254000</v>
      </c>
      <c r="G17" s="7">
        <v>254000</v>
      </c>
      <c r="H17" s="7">
        <v>64200</v>
      </c>
      <c r="I17" s="7">
        <v>189800</v>
      </c>
      <c r="J17" s="8"/>
      <c r="K17" s="7"/>
      <c r="L17" s="7"/>
    </row>
    <row r="18" spans="1:12" ht="29.25">
      <c r="A18" s="5">
        <v>7</v>
      </c>
      <c r="B18" s="6" t="s">
        <v>16</v>
      </c>
      <c r="C18" s="6" t="s">
        <v>17</v>
      </c>
      <c r="D18" s="6">
        <v>6050</v>
      </c>
      <c r="E18" s="28" t="s">
        <v>22</v>
      </c>
      <c r="F18" s="7">
        <v>59000</v>
      </c>
      <c r="G18" s="7">
        <v>59000</v>
      </c>
      <c r="H18" s="7">
        <v>14000</v>
      </c>
      <c r="I18" s="7">
        <v>45000</v>
      </c>
      <c r="J18" s="8"/>
      <c r="K18" s="7"/>
      <c r="L18" s="7"/>
    </row>
    <row r="19" spans="1:12" ht="29.25">
      <c r="A19" s="5">
        <v>8</v>
      </c>
      <c r="B19" s="6" t="s">
        <v>16</v>
      </c>
      <c r="C19" s="6" t="s">
        <v>17</v>
      </c>
      <c r="D19" s="6">
        <v>6050</v>
      </c>
      <c r="E19" s="28" t="s">
        <v>23</v>
      </c>
      <c r="F19" s="7">
        <v>61500</v>
      </c>
      <c r="G19" s="7">
        <v>61500</v>
      </c>
      <c r="H19" s="7">
        <v>16500</v>
      </c>
      <c r="I19" s="7">
        <v>45000</v>
      </c>
      <c r="J19" s="8"/>
      <c r="K19" s="7"/>
      <c r="L19" s="7"/>
    </row>
    <row r="20" spans="1:12" ht="39">
      <c r="A20" s="5">
        <v>9</v>
      </c>
      <c r="B20" s="6" t="s">
        <v>16</v>
      </c>
      <c r="C20" s="6" t="s">
        <v>17</v>
      </c>
      <c r="D20" s="6">
        <v>6050</v>
      </c>
      <c r="E20" s="28" t="s">
        <v>24</v>
      </c>
      <c r="F20" s="7">
        <v>60000</v>
      </c>
      <c r="G20" s="7">
        <v>60000</v>
      </c>
      <c r="H20" s="7">
        <v>60000</v>
      </c>
      <c r="I20" s="7"/>
      <c r="J20" s="8"/>
      <c r="K20" s="7"/>
      <c r="L20" s="7"/>
    </row>
    <row r="21" spans="1:12" ht="39">
      <c r="A21" s="5">
        <v>10</v>
      </c>
      <c r="B21" s="6" t="s">
        <v>16</v>
      </c>
      <c r="C21" s="6" t="s">
        <v>17</v>
      </c>
      <c r="D21" s="6">
        <v>6050</v>
      </c>
      <c r="E21" s="34" t="s">
        <v>73</v>
      </c>
      <c r="F21" s="7">
        <v>280000</v>
      </c>
      <c r="G21" s="7">
        <v>280000</v>
      </c>
      <c r="H21" s="7">
        <v>153100</v>
      </c>
      <c r="I21" s="7">
        <v>93900</v>
      </c>
      <c r="J21" s="8" t="s">
        <v>74</v>
      </c>
      <c r="K21" s="7"/>
      <c r="L21" s="7"/>
    </row>
    <row r="22" spans="1:12" ht="39">
      <c r="A22" s="5">
        <v>11</v>
      </c>
      <c r="B22" s="6" t="s">
        <v>16</v>
      </c>
      <c r="C22" s="6" t="s">
        <v>17</v>
      </c>
      <c r="D22" s="6">
        <v>6050</v>
      </c>
      <c r="E22" s="28" t="s">
        <v>75</v>
      </c>
      <c r="F22" s="7">
        <v>62000</v>
      </c>
      <c r="G22" s="7">
        <v>62000</v>
      </c>
      <c r="H22" s="7">
        <v>23500</v>
      </c>
      <c r="I22" s="7">
        <v>30500</v>
      </c>
      <c r="J22" s="8" t="s">
        <v>79</v>
      </c>
      <c r="K22" s="7"/>
      <c r="L22" s="7"/>
    </row>
    <row r="23" spans="1:12" ht="19.5">
      <c r="A23" s="5">
        <v>12</v>
      </c>
      <c r="B23" s="6" t="s">
        <v>16</v>
      </c>
      <c r="C23" s="6" t="s">
        <v>17</v>
      </c>
      <c r="D23" s="6">
        <v>6050</v>
      </c>
      <c r="E23" s="28" t="s">
        <v>76</v>
      </c>
      <c r="F23" s="7">
        <v>58000</v>
      </c>
      <c r="G23" s="7">
        <v>58000</v>
      </c>
      <c r="H23" s="7">
        <v>58000</v>
      </c>
      <c r="I23" s="7"/>
      <c r="J23" s="8"/>
      <c r="K23" s="7"/>
      <c r="L23" s="7"/>
    </row>
    <row r="24" spans="1:12" ht="33.75">
      <c r="A24" s="143" t="s">
        <v>25</v>
      </c>
      <c r="B24" s="143"/>
      <c r="C24" s="143"/>
      <c r="D24" s="143"/>
      <c r="E24" s="29"/>
      <c r="F24" s="12">
        <f>SUM(F12:F23)</f>
        <v>3742090</v>
      </c>
      <c r="G24" s="12">
        <f>SUM(G12:G23)</f>
        <v>3742090</v>
      </c>
      <c r="H24" s="12">
        <f>SUM(H12:H23)</f>
        <v>474607</v>
      </c>
      <c r="I24" s="12">
        <f>SUM(I12:I23)</f>
        <v>1119500</v>
      </c>
      <c r="J24" s="13" t="s">
        <v>64</v>
      </c>
      <c r="K24" s="12"/>
      <c r="L24" s="12"/>
    </row>
    <row r="25" spans="1:13" ht="34.5" customHeight="1">
      <c r="A25" s="5">
        <v>13</v>
      </c>
      <c r="B25" s="5">
        <v>600</v>
      </c>
      <c r="C25" s="5">
        <v>60016</v>
      </c>
      <c r="D25" s="5">
        <v>6050</v>
      </c>
      <c r="E25" s="28" t="s">
        <v>26</v>
      </c>
      <c r="F25" s="7">
        <v>350000</v>
      </c>
      <c r="G25" s="7">
        <v>350000</v>
      </c>
      <c r="H25" s="7">
        <v>350000</v>
      </c>
      <c r="I25" s="7"/>
      <c r="J25" s="8" t="s">
        <v>89</v>
      </c>
      <c r="K25" s="7"/>
      <c r="L25" s="7"/>
      <c r="M25" s="123">
        <v>269000</v>
      </c>
    </row>
    <row r="26" spans="1:12" ht="33" customHeight="1">
      <c r="A26" s="5">
        <v>14</v>
      </c>
      <c r="B26" s="5">
        <v>600</v>
      </c>
      <c r="C26" s="5">
        <v>60016</v>
      </c>
      <c r="D26" s="5">
        <v>6050</v>
      </c>
      <c r="E26" s="28" t="s">
        <v>27</v>
      </c>
      <c r="F26" s="7">
        <v>918000</v>
      </c>
      <c r="G26" s="7">
        <v>918000</v>
      </c>
      <c r="H26" s="7">
        <v>0</v>
      </c>
      <c r="I26" s="7">
        <v>300000</v>
      </c>
      <c r="J26" s="8" t="s">
        <v>91</v>
      </c>
      <c r="K26" s="7"/>
      <c r="L26" s="7"/>
    </row>
    <row r="27" spans="1:12" ht="53.25" customHeight="1">
      <c r="A27" s="5">
        <v>15</v>
      </c>
      <c r="B27" s="5">
        <v>600</v>
      </c>
      <c r="C27" s="5">
        <v>60016</v>
      </c>
      <c r="D27" s="5">
        <v>6050</v>
      </c>
      <c r="E27" s="28" t="s">
        <v>28</v>
      </c>
      <c r="F27" s="7">
        <v>1226560</v>
      </c>
      <c r="G27" s="7">
        <v>1226560</v>
      </c>
      <c r="H27" s="7">
        <v>0</v>
      </c>
      <c r="I27" s="7">
        <v>74000</v>
      </c>
      <c r="J27" s="8" t="s">
        <v>92</v>
      </c>
      <c r="K27" s="7"/>
      <c r="L27" s="7"/>
    </row>
    <row r="28" spans="1:13" ht="32.25" customHeight="1">
      <c r="A28" s="5">
        <v>16</v>
      </c>
      <c r="B28" s="5">
        <v>600</v>
      </c>
      <c r="C28" s="5">
        <v>60016</v>
      </c>
      <c r="D28" s="5">
        <v>6050</v>
      </c>
      <c r="E28" s="28" t="s">
        <v>29</v>
      </c>
      <c r="F28" s="7">
        <v>483000</v>
      </c>
      <c r="G28" s="7">
        <v>483000</v>
      </c>
      <c r="H28" s="42">
        <v>483000</v>
      </c>
      <c r="I28" s="7">
        <v>0</v>
      </c>
      <c r="J28" s="8" t="s">
        <v>90</v>
      </c>
      <c r="K28" s="7"/>
      <c r="L28" s="7"/>
      <c r="M28" s="123">
        <v>489000</v>
      </c>
    </row>
    <row r="29" spans="1:15" ht="46.5" customHeight="1" thickBot="1">
      <c r="A29" s="5">
        <v>17</v>
      </c>
      <c r="B29" s="5">
        <v>600</v>
      </c>
      <c r="C29" s="5">
        <v>60016</v>
      </c>
      <c r="D29" s="5">
        <v>6050</v>
      </c>
      <c r="E29" s="28" t="s">
        <v>30</v>
      </c>
      <c r="F29" s="7">
        <v>818400</v>
      </c>
      <c r="G29" s="7">
        <v>818400</v>
      </c>
      <c r="H29" s="7">
        <v>45800</v>
      </c>
      <c r="I29" s="7">
        <v>200000</v>
      </c>
      <c r="J29" s="124" t="s">
        <v>65</v>
      </c>
      <c r="K29" s="7"/>
      <c r="L29" s="7"/>
      <c r="M29" s="123">
        <v>226000</v>
      </c>
      <c r="N29" s="123" t="s">
        <v>158</v>
      </c>
      <c r="O29" s="1" t="s">
        <v>159</v>
      </c>
    </row>
    <row r="30" spans="1:13" s="44" customFormat="1" ht="34.5" thickBot="1">
      <c r="A30" s="40">
        <v>18</v>
      </c>
      <c r="B30" s="40">
        <v>600</v>
      </c>
      <c r="C30" s="40">
        <v>60016</v>
      </c>
      <c r="D30" s="40">
        <v>6050</v>
      </c>
      <c r="E30" s="41" t="s">
        <v>88</v>
      </c>
      <c r="F30" s="42">
        <v>250000</v>
      </c>
      <c r="G30" s="42">
        <v>250000</v>
      </c>
      <c r="H30" s="42">
        <v>180000</v>
      </c>
      <c r="I30" s="42">
        <v>0</v>
      </c>
      <c r="J30" s="43" t="s">
        <v>87</v>
      </c>
      <c r="K30" s="42"/>
      <c r="L30" s="42"/>
      <c r="M30" s="125">
        <v>225000</v>
      </c>
    </row>
    <row r="31" spans="1:13" ht="30" thickBot="1">
      <c r="A31" s="5">
        <v>19</v>
      </c>
      <c r="B31" s="5">
        <v>600</v>
      </c>
      <c r="C31" s="5">
        <v>60016</v>
      </c>
      <c r="D31" s="5">
        <v>6050</v>
      </c>
      <c r="E31" s="28" t="s">
        <v>31</v>
      </c>
      <c r="F31" s="7">
        <v>23000</v>
      </c>
      <c r="G31" s="7">
        <v>23000</v>
      </c>
      <c r="H31" s="7">
        <v>23000</v>
      </c>
      <c r="I31" s="7"/>
      <c r="J31" s="8"/>
      <c r="K31" s="7"/>
      <c r="L31" s="7"/>
      <c r="M31" s="123">
        <v>0</v>
      </c>
    </row>
    <row r="32" spans="1:12" ht="11.25">
      <c r="A32" s="5">
        <v>20</v>
      </c>
      <c r="B32" s="5">
        <v>600</v>
      </c>
      <c r="C32" s="5">
        <v>60053</v>
      </c>
      <c r="D32" s="5">
        <v>6050</v>
      </c>
      <c r="E32" s="28" t="s">
        <v>32</v>
      </c>
      <c r="F32" s="7">
        <v>10000</v>
      </c>
      <c r="G32" s="7">
        <v>10000</v>
      </c>
      <c r="H32" s="7">
        <v>10000</v>
      </c>
      <c r="I32" s="7"/>
      <c r="J32" s="8"/>
      <c r="K32" s="7"/>
      <c r="L32" s="7"/>
    </row>
    <row r="33" spans="1:12" ht="36.75" customHeight="1">
      <c r="A33" s="143" t="s">
        <v>33</v>
      </c>
      <c r="B33" s="143"/>
      <c r="C33" s="143"/>
      <c r="D33" s="143"/>
      <c r="E33" s="29"/>
      <c r="F33" s="12">
        <f>SUM(F25:F32)</f>
        <v>4078960</v>
      </c>
      <c r="G33" s="12">
        <f>SUM(G25:G32)</f>
        <v>4078960</v>
      </c>
      <c r="H33" s="12">
        <f>SUM(H25:H32)</f>
        <v>1091800</v>
      </c>
      <c r="I33" s="12">
        <f>SUM(I25:I31)</f>
        <v>574000</v>
      </c>
      <c r="J33" s="13" t="s">
        <v>93</v>
      </c>
      <c r="K33" s="7"/>
      <c r="L33" s="7"/>
    </row>
    <row r="34" spans="1:12" ht="29.25">
      <c r="A34" s="5">
        <v>21</v>
      </c>
      <c r="B34" s="5">
        <v>700</v>
      </c>
      <c r="C34" s="5">
        <v>70005</v>
      </c>
      <c r="D34" s="5">
        <v>6050</v>
      </c>
      <c r="E34" s="146" t="s">
        <v>34</v>
      </c>
      <c r="F34" s="7">
        <v>170000</v>
      </c>
      <c r="G34" s="7">
        <v>170000</v>
      </c>
      <c r="H34" s="7">
        <v>170000</v>
      </c>
      <c r="I34" s="6"/>
      <c r="J34" s="8"/>
      <c r="K34" s="7"/>
      <c r="L34" s="7"/>
    </row>
    <row r="35" spans="1:12" ht="11.25">
      <c r="A35" s="14">
        <v>22</v>
      </c>
      <c r="B35" s="14">
        <v>700</v>
      </c>
      <c r="C35" s="14">
        <v>70005</v>
      </c>
      <c r="D35" s="14">
        <v>6060</v>
      </c>
      <c r="E35" s="30" t="s">
        <v>35</v>
      </c>
      <c r="F35" s="15">
        <v>138000</v>
      </c>
      <c r="G35" s="15">
        <v>138000</v>
      </c>
      <c r="H35" s="15">
        <v>138000</v>
      </c>
      <c r="I35" s="16"/>
      <c r="J35" s="17"/>
      <c r="K35" s="7"/>
      <c r="L35" s="7"/>
    </row>
    <row r="36" spans="1:12" ht="11.25">
      <c r="A36" s="144" t="s">
        <v>36</v>
      </c>
      <c r="B36" s="144"/>
      <c r="C36" s="144"/>
      <c r="D36" s="144"/>
      <c r="E36" s="31"/>
      <c r="F36" s="18">
        <f>SUM(F34:F35)</f>
        <v>308000</v>
      </c>
      <c r="G36" s="18">
        <f>SUM(G34:G35)</f>
        <v>308000</v>
      </c>
      <c r="H36" s="18">
        <f>SUM(H34:H35)</f>
        <v>308000</v>
      </c>
      <c r="I36" s="19"/>
      <c r="J36" s="20"/>
      <c r="K36" s="7"/>
      <c r="L36" s="7"/>
    </row>
    <row r="37" spans="1:12" ht="11.25">
      <c r="A37" s="5">
        <v>23</v>
      </c>
      <c r="B37" s="5">
        <v>750</v>
      </c>
      <c r="C37" s="5">
        <v>75023</v>
      </c>
      <c r="D37" s="5">
        <v>6050</v>
      </c>
      <c r="E37" s="28" t="s">
        <v>37</v>
      </c>
      <c r="F37" s="7">
        <v>33000</v>
      </c>
      <c r="G37" s="7">
        <v>33000</v>
      </c>
      <c r="H37" s="7">
        <v>33000</v>
      </c>
      <c r="I37" s="6"/>
      <c r="J37" s="8"/>
      <c r="K37" s="7"/>
      <c r="L37" s="7"/>
    </row>
    <row r="38" spans="1:12" ht="11.25">
      <c r="A38" s="5">
        <v>24</v>
      </c>
      <c r="B38" s="5">
        <v>750</v>
      </c>
      <c r="C38" s="5">
        <v>75023</v>
      </c>
      <c r="D38" s="5">
        <v>6060</v>
      </c>
      <c r="E38" s="28" t="s">
        <v>38</v>
      </c>
      <c r="F38" s="7">
        <v>12000</v>
      </c>
      <c r="G38" s="7">
        <v>12000</v>
      </c>
      <c r="H38" s="7">
        <v>12000</v>
      </c>
      <c r="I38" s="6"/>
      <c r="J38" s="8"/>
      <c r="K38" s="7"/>
      <c r="L38" s="7"/>
    </row>
    <row r="39" spans="1:12" ht="19.5">
      <c r="A39" s="5">
        <v>25</v>
      </c>
      <c r="B39" s="5">
        <v>750</v>
      </c>
      <c r="C39" s="5">
        <v>75023</v>
      </c>
      <c r="D39" s="5">
        <v>6060</v>
      </c>
      <c r="E39" s="32" t="s">
        <v>39</v>
      </c>
      <c r="F39" s="7">
        <v>3000</v>
      </c>
      <c r="G39" s="7">
        <v>3000</v>
      </c>
      <c r="H39" s="7">
        <v>3000</v>
      </c>
      <c r="I39" s="6"/>
      <c r="J39" s="8"/>
      <c r="K39" s="7"/>
      <c r="L39" s="7"/>
    </row>
    <row r="40" spans="1:12" ht="11.25">
      <c r="A40" s="143" t="s">
        <v>40</v>
      </c>
      <c r="B40" s="143"/>
      <c r="C40" s="143"/>
      <c r="D40" s="143"/>
      <c r="E40" s="29"/>
      <c r="F40" s="12">
        <f>SUM(F37:F39)</f>
        <v>48000</v>
      </c>
      <c r="G40" s="12">
        <f>SUM(G37:G39)</f>
        <v>48000</v>
      </c>
      <c r="H40" s="12">
        <f>SUM(H37:H39)</f>
        <v>48000</v>
      </c>
      <c r="I40" s="21"/>
      <c r="J40" s="8"/>
      <c r="K40" s="7"/>
      <c r="L40" s="7"/>
    </row>
    <row r="41" spans="1:12" ht="58.5">
      <c r="A41" s="5">
        <v>26</v>
      </c>
      <c r="B41" s="5">
        <v>754</v>
      </c>
      <c r="C41" s="5">
        <v>75412</v>
      </c>
      <c r="D41" s="5">
        <v>6060</v>
      </c>
      <c r="E41" s="28" t="s">
        <v>41</v>
      </c>
      <c r="F41" s="7">
        <v>192400</v>
      </c>
      <c r="G41" s="7">
        <v>192400</v>
      </c>
      <c r="H41" s="7">
        <v>56000</v>
      </c>
      <c r="I41" s="6"/>
      <c r="J41" s="43" t="s">
        <v>143</v>
      </c>
      <c r="K41" s="7"/>
      <c r="L41" s="7"/>
    </row>
    <row r="42" spans="1:12" ht="11.25">
      <c r="A42" s="143" t="s">
        <v>42</v>
      </c>
      <c r="B42" s="143"/>
      <c r="C42" s="143"/>
      <c r="D42" s="143"/>
      <c r="E42" s="29"/>
      <c r="F42" s="12">
        <f>SUM(F41)</f>
        <v>192400</v>
      </c>
      <c r="G42" s="12">
        <f>SUM(G41)</f>
        <v>192400</v>
      </c>
      <c r="H42" s="12">
        <f>SUM(H41)</f>
        <v>56000</v>
      </c>
      <c r="I42" s="21"/>
      <c r="J42" s="8"/>
      <c r="K42" s="7"/>
      <c r="L42" s="7"/>
    </row>
    <row r="43" spans="1:12" ht="66.75" customHeight="1">
      <c r="A43" s="5">
        <v>27</v>
      </c>
      <c r="B43" s="5">
        <v>801</v>
      </c>
      <c r="C43" s="5">
        <v>80101</v>
      </c>
      <c r="D43" s="5">
        <v>6050</v>
      </c>
      <c r="E43" s="28" t="s">
        <v>43</v>
      </c>
      <c r="F43" s="7">
        <v>226000</v>
      </c>
      <c r="G43" s="7">
        <v>226000</v>
      </c>
      <c r="H43" s="7">
        <v>126000</v>
      </c>
      <c r="I43" s="6"/>
      <c r="J43" s="8" t="s">
        <v>66</v>
      </c>
      <c r="K43" s="7"/>
      <c r="L43" s="7"/>
    </row>
    <row r="44" spans="1:12" ht="59.25" customHeight="1" thickBot="1">
      <c r="A44" s="5">
        <v>28</v>
      </c>
      <c r="B44" s="5">
        <v>801</v>
      </c>
      <c r="C44" s="5">
        <v>80101</v>
      </c>
      <c r="D44" s="5">
        <v>6050</v>
      </c>
      <c r="E44" s="28" t="s">
        <v>160</v>
      </c>
      <c r="F44" s="7">
        <v>196000</v>
      </c>
      <c r="G44" s="7">
        <v>196000</v>
      </c>
      <c r="H44" s="7">
        <v>146000</v>
      </c>
      <c r="I44" s="6"/>
      <c r="J44" s="8" t="s">
        <v>62</v>
      </c>
      <c r="K44" s="7"/>
      <c r="L44" s="7"/>
    </row>
    <row r="45" spans="1:12" ht="49.5" customHeight="1" thickBot="1">
      <c r="A45" s="5">
        <v>29</v>
      </c>
      <c r="B45" s="5">
        <v>801</v>
      </c>
      <c r="C45" s="5">
        <v>80101</v>
      </c>
      <c r="D45" s="5">
        <v>6050</v>
      </c>
      <c r="E45" s="28" t="s">
        <v>44</v>
      </c>
      <c r="F45" s="7">
        <v>150000</v>
      </c>
      <c r="G45" s="22">
        <v>150000</v>
      </c>
      <c r="H45" s="7">
        <v>75000</v>
      </c>
      <c r="I45" s="6"/>
      <c r="J45" s="8" t="s">
        <v>61</v>
      </c>
      <c r="K45" s="7"/>
      <c r="L45" s="7"/>
    </row>
    <row r="46" spans="1:12" ht="39.75" thickBot="1">
      <c r="A46" s="5">
        <v>30</v>
      </c>
      <c r="B46" s="5">
        <v>801</v>
      </c>
      <c r="C46" s="5">
        <v>80101</v>
      </c>
      <c r="D46" s="5">
        <v>6050</v>
      </c>
      <c r="E46" s="28" t="s">
        <v>45</v>
      </c>
      <c r="F46" s="7">
        <v>90000</v>
      </c>
      <c r="G46" s="7">
        <v>90000</v>
      </c>
      <c r="H46" s="7">
        <v>90000</v>
      </c>
      <c r="I46" s="6"/>
      <c r="J46" s="8"/>
      <c r="K46" s="7"/>
      <c r="L46" s="7"/>
    </row>
    <row r="47" spans="1:12" ht="59.25" thickBot="1">
      <c r="A47" s="40">
        <v>31</v>
      </c>
      <c r="B47" s="40">
        <v>801</v>
      </c>
      <c r="C47" s="40">
        <v>80101</v>
      </c>
      <c r="D47" s="40">
        <v>6050</v>
      </c>
      <c r="E47" s="41" t="s">
        <v>60</v>
      </c>
      <c r="F47" s="42">
        <v>1110000</v>
      </c>
      <c r="G47" s="42">
        <v>1110000</v>
      </c>
      <c r="H47" s="42">
        <v>444000</v>
      </c>
      <c r="I47" s="46"/>
      <c r="J47" s="43" t="s">
        <v>59</v>
      </c>
      <c r="K47" s="42"/>
      <c r="L47" s="42"/>
    </row>
    <row r="48" spans="1:12" ht="59.25" thickBot="1">
      <c r="A48" s="5">
        <v>32</v>
      </c>
      <c r="B48" s="5">
        <v>801</v>
      </c>
      <c r="C48" s="5">
        <v>80101</v>
      </c>
      <c r="D48" s="5">
        <v>6050</v>
      </c>
      <c r="E48" s="28" t="s">
        <v>46</v>
      </c>
      <c r="F48" s="7">
        <v>27000</v>
      </c>
      <c r="G48" s="7">
        <v>27000</v>
      </c>
      <c r="H48" s="7">
        <v>27000</v>
      </c>
      <c r="I48" s="6"/>
      <c r="J48" s="8"/>
      <c r="K48" s="7"/>
      <c r="L48" s="7"/>
    </row>
    <row r="49" spans="1:12" ht="32.25" customHeight="1" thickBot="1">
      <c r="A49" s="144" t="s">
        <v>47</v>
      </c>
      <c r="B49" s="144"/>
      <c r="C49" s="144"/>
      <c r="D49" s="144"/>
      <c r="E49" s="33"/>
      <c r="F49" s="18">
        <f>SUM(F43:F48)</f>
        <v>1799000</v>
      </c>
      <c r="G49" s="18">
        <f>SUM(G43:G48)</f>
        <v>1799000</v>
      </c>
      <c r="H49" s="18">
        <f>SUM(H43:H48)</f>
        <v>908000</v>
      </c>
      <c r="I49" s="23"/>
      <c r="J49" s="24" t="s">
        <v>157</v>
      </c>
      <c r="K49" s="7"/>
      <c r="L49" s="7"/>
    </row>
    <row r="50" spans="1:12" ht="32.25" customHeight="1" thickBot="1">
      <c r="A50" s="35">
        <v>33</v>
      </c>
      <c r="B50" s="35">
        <v>851</v>
      </c>
      <c r="C50" s="35">
        <v>85195</v>
      </c>
      <c r="D50" s="35">
        <v>6050</v>
      </c>
      <c r="E50" s="36" t="s">
        <v>84</v>
      </c>
      <c r="F50" s="18">
        <v>43000</v>
      </c>
      <c r="G50" s="18">
        <v>43000</v>
      </c>
      <c r="H50" s="18">
        <v>43000</v>
      </c>
      <c r="I50" s="23"/>
      <c r="J50" s="8" t="s">
        <v>85</v>
      </c>
      <c r="K50" s="7"/>
      <c r="L50" s="7"/>
    </row>
    <row r="51" spans="1:12" ht="32.25" customHeight="1" thickBot="1">
      <c r="A51" s="144" t="s">
        <v>86</v>
      </c>
      <c r="B51" s="144"/>
      <c r="C51" s="144"/>
      <c r="D51" s="144"/>
      <c r="E51" s="33"/>
      <c r="F51" s="18">
        <f>F50</f>
        <v>43000</v>
      </c>
      <c r="G51" s="18">
        <f>G50</f>
        <v>43000</v>
      </c>
      <c r="H51" s="18">
        <f>H50</f>
        <v>43000</v>
      </c>
      <c r="I51" s="147"/>
      <c r="J51" s="37" t="s">
        <v>85</v>
      </c>
      <c r="K51" s="7"/>
      <c r="L51" s="7"/>
    </row>
    <row r="52" spans="1:12" ht="49.5" customHeight="1" thickBot="1">
      <c r="A52" s="38">
        <v>34</v>
      </c>
      <c r="B52" s="38">
        <v>852</v>
      </c>
      <c r="C52" s="38">
        <v>85212</v>
      </c>
      <c r="D52" s="38">
        <v>6060</v>
      </c>
      <c r="E52" s="36" t="s">
        <v>81</v>
      </c>
      <c r="F52" s="39">
        <v>5000</v>
      </c>
      <c r="G52" s="39">
        <v>5000</v>
      </c>
      <c r="H52" s="39"/>
      <c r="I52" s="148"/>
      <c r="J52" s="8" t="s">
        <v>82</v>
      </c>
      <c r="K52" s="7"/>
      <c r="L52" s="7"/>
    </row>
    <row r="53" spans="1:12" ht="33.75" customHeight="1" thickBot="1">
      <c r="A53" s="144" t="s">
        <v>83</v>
      </c>
      <c r="B53" s="144"/>
      <c r="C53" s="144"/>
      <c r="D53" s="144"/>
      <c r="E53" s="33"/>
      <c r="F53" s="18">
        <f>F52</f>
        <v>5000</v>
      </c>
      <c r="G53" s="18">
        <f>G52</f>
        <v>5000</v>
      </c>
      <c r="H53" s="18"/>
      <c r="I53" s="23"/>
      <c r="J53" s="37" t="s">
        <v>82</v>
      </c>
      <c r="K53" s="7"/>
      <c r="L53" s="7"/>
    </row>
    <row r="54" spans="1:12" ht="69" thickBot="1">
      <c r="A54" s="5">
        <v>35</v>
      </c>
      <c r="B54" s="5">
        <v>900</v>
      </c>
      <c r="C54" s="5">
        <v>90001</v>
      </c>
      <c r="D54" s="5">
        <v>6050</v>
      </c>
      <c r="E54" s="28" t="s">
        <v>48</v>
      </c>
      <c r="F54" s="7">
        <v>1970000</v>
      </c>
      <c r="G54" s="7">
        <v>1970000</v>
      </c>
      <c r="H54" s="7">
        <v>493</v>
      </c>
      <c r="I54" s="7">
        <v>559445</v>
      </c>
      <c r="J54" s="8" t="s">
        <v>144</v>
      </c>
      <c r="K54" s="7"/>
      <c r="L54" s="7"/>
    </row>
    <row r="55" spans="1:12" ht="32.25" customHeight="1">
      <c r="A55" s="5">
        <v>36</v>
      </c>
      <c r="B55" s="5">
        <v>900</v>
      </c>
      <c r="C55" s="5">
        <v>90001</v>
      </c>
      <c r="D55" s="5">
        <v>6050</v>
      </c>
      <c r="E55" s="28" t="s">
        <v>49</v>
      </c>
      <c r="F55" s="7">
        <v>125360</v>
      </c>
      <c r="G55" s="7">
        <v>125360</v>
      </c>
      <c r="H55" s="7">
        <v>6360</v>
      </c>
      <c r="I55" s="7">
        <v>100000</v>
      </c>
      <c r="J55" s="8" t="s">
        <v>67</v>
      </c>
      <c r="K55" s="7"/>
      <c r="L55" s="7"/>
    </row>
    <row r="56" spans="1:12" ht="33.75">
      <c r="A56" s="144"/>
      <c r="B56" s="144"/>
      <c r="C56" s="144"/>
      <c r="D56" s="144"/>
      <c r="E56" s="33"/>
      <c r="F56" s="18">
        <f>SUM(F54:F55)</f>
        <v>2095360</v>
      </c>
      <c r="G56" s="18">
        <f>SUM(G54:G55)</f>
        <v>2095360</v>
      </c>
      <c r="H56" s="18">
        <f>SUM(H54:H55)</f>
        <v>6853</v>
      </c>
      <c r="I56" s="18">
        <f>SUM(I54:I55)</f>
        <v>659445</v>
      </c>
      <c r="J56" s="24" t="s">
        <v>145</v>
      </c>
      <c r="K56" s="7"/>
      <c r="L56" s="7"/>
    </row>
    <row r="57" spans="1:12" ht="32.25" customHeight="1">
      <c r="A57" s="5">
        <v>37</v>
      </c>
      <c r="B57" s="5">
        <v>921</v>
      </c>
      <c r="C57" s="5">
        <v>92109</v>
      </c>
      <c r="D57" s="5">
        <v>6050</v>
      </c>
      <c r="E57" s="28" t="s">
        <v>50</v>
      </c>
      <c r="F57" s="7">
        <v>149500</v>
      </c>
      <c r="G57" s="7">
        <v>149500</v>
      </c>
      <c r="H57" s="7">
        <v>29900</v>
      </c>
      <c r="I57" s="7"/>
      <c r="J57" s="8" t="s">
        <v>68</v>
      </c>
      <c r="K57" s="7"/>
      <c r="L57" s="7"/>
    </row>
    <row r="58" spans="1:12" ht="12" thickBot="1">
      <c r="A58" s="143" t="s">
        <v>51</v>
      </c>
      <c r="B58" s="143"/>
      <c r="C58" s="143"/>
      <c r="D58" s="143"/>
      <c r="E58" s="11"/>
      <c r="F58" s="12">
        <f>SUM(F57:F57)</f>
        <v>149500</v>
      </c>
      <c r="G58" s="12">
        <f>SUM(G57:G57)</f>
        <v>149500</v>
      </c>
      <c r="H58" s="12">
        <f>SUM(H57:H57)</f>
        <v>29900</v>
      </c>
      <c r="I58" s="12"/>
      <c r="J58" s="13"/>
      <c r="K58" s="7"/>
      <c r="L58" s="7"/>
    </row>
    <row r="59" spans="1:12" ht="34.5" thickBot="1">
      <c r="A59" s="145" t="s">
        <v>52</v>
      </c>
      <c r="B59" s="145"/>
      <c r="C59" s="145"/>
      <c r="D59" s="145"/>
      <c r="E59" s="145"/>
      <c r="F59" s="7">
        <f>F58+F56+F49+F42+F40+F36+F33+F24+F53+F51</f>
        <v>12461310</v>
      </c>
      <c r="G59" s="7">
        <f>G58+G56+G49+G42+G40+G36+G33+G24+G53+G51</f>
        <v>12461310</v>
      </c>
      <c r="H59" s="7">
        <f>H58+H56+H49+H42+H40+H36+H33+H24+H51</f>
        <v>2966160</v>
      </c>
      <c r="I59" s="7">
        <f>I58+I56+I49+I42+I40+I36+I33+I24</f>
        <v>2352945</v>
      </c>
      <c r="J59" s="45" t="s">
        <v>146</v>
      </c>
      <c r="K59" s="6"/>
      <c r="L59" s="10" t="s">
        <v>53</v>
      </c>
    </row>
    <row r="60" spans="1:12" ht="11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1.25">
      <c r="A61" s="26" t="s">
        <v>54</v>
      </c>
      <c r="B61" s="26"/>
      <c r="C61" s="26"/>
      <c r="D61" s="26"/>
      <c r="E61" s="26"/>
      <c r="F61" s="26"/>
      <c r="G61" s="25"/>
      <c r="H61" s="25"/>
      <c r="I61" s="25"/>
      <c r="J61" s="25"/>
      <c r="K61" s="25"/>
      <c r="L61" s="25"/>
    </row>
    <row r="62" spans="1:12" ht="11.25">
      <c r="A62" s="26" t="s">
        <v>55</v>
      </c>
      <c r="B62" s="26"/>
      <c r="C62" s="26"/>
      <c r="D62" s="26"/>
      <c r="E62" s="26"/>
      <c r="F62" s="26"/>
      <c r="G62" s="25"/>
      <c r="H62" s="25"/>
      <c r="I62" s="25"/>
      <c r="J62" s="25"/>
      <c r="K62" s="25"/>
      <c r="L62" s="25"/>
    </row>
    <row r="63" spans="1:12" ht="11.25">
      <c r="A63" s="26" t="s">
        <v>56</v>
      </c>
      <c r="B63" s="26"/>
      <c r="C63" s="26"/>
      <c r="D63" s="26"/>
      <c r="E63" s="26"/>
      <c r="F63" s="26"/>
      <c r="G63" s="25"/>
      <c r="H63" s="25"/>
      <c r="I63" s="25"/>
      <c r="J63" s="25"/>
      <c r="K63" s="25"/>
      <c r="L63" s="25"/>
    </row>
    <row r="64" spans="1:12" ht="11.25">
      <c r="A64" s="26" t="s">
        <v>57</v>
      </c>
      <c r="B64" s="26"/>
      <c r="C64" s="26"/>
      <c r="D64" s="26"/>
      <c r="E64" s="26"/>
      <c r="F64" s="26"/>
      <c r="G64" s="25"/>
      <c r="H64" s="25"/>
      <c r="I64" s="25"/>
      <c r="J64" s="25"/>
      <c r="K64" s="25"/>
      <c r="L64" s="25"/>
    </row>
    <row r="65" spans="1:12" ht="11.25">
      <c r="A65" s="26"/>
      <c r="B65" s="26"/>
      <c r="C65" s="26"/>
      <c r="D65" s="26"/>
      <c r="E65" s="26"/>
      <c r="F65" s="26"/>
      <c r="G65" s="25"/>
      <c r="H65" s="25"/>
      <c r="I65" s="25"/>
      <c r="J65" s="25"/>
      <c r="K65" s="25"/>
      <c r="L65" s="25"/>
    </row>
    <row r="66" spans="1:12" ht="11.25">
      <c r="A66" s="27" t="s">
        <v>58</v>
      </c>
      <c r="B66" s="26"/>
      <c r="C66" s="26"/>
      <c r="D66" s="26"/>
      <c r="E66" s="26"/>
      <c r="F66" s="26"/>
      <c r="G66" s="25"/>
      <c r="H66" s="25"/>
      <c r="I66" s="25"/>
      <c r="J66" s="25"/>
      <c r="K66" s="25"/>
      <c r="L66" s="25"/>
    </row>
    <row r="67" spans="1:12" ht="11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1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1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1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1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</sheetData>
  <sheetProtection/>
  <mergeCells count="27">
    <mergeCell ref="I51:I52"/>
    <mergeCell ref="A51:D51"/>
    <mergeCell ref="A58:D58"/>
    <mergeCell ref="A59:E59"/>
    <mergeCell ref="A33:D33"/>
    <mergeCell ref="A36:D36"/>
    <mergeCell ref="A40:D40"/>
    <mergeCell ref="A42:D42"/>
    <mergeCell ref="A49:D49"/>
    <mergeCell ref="A56:D56"/>
    <mergeCell ref="A53:D53"/>
    <mergeCell ref="H7:K7"/>
    <mergeCell ref="H8:H10"/>
    <mergeCell ref="I8:I10"/>
    <mergeCell ref="J8:J10"/>
    <mergeCell ref="K8:K10"/>
    <mergeCell ref="A24:D24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2008-12-23T09:20:30Z</cp:lastPrinted>
  <dcterms:modified xsi:type="dcterms:W3CDTF">2008-12-23T09:36:51Z</dcterms:modified>
  <cp:category/>
  <cp:version/>
  <cp:contentType/>
  <cp:contentStatus/>
</cp:coreProperties>
</file>