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3"/>
  </bookViews>
  <sheets>
    <sheet name="Arkusz7" sheetId="1" r:id="rId1"/>
    <sheet name="Arkusz6" sheetId="2" r:id="rId2"/>
    <sheet name="Arkusz5" sheetId="3" r:id="rId3"/>
    <sheet name="Arkusz4" sheetId="4" r:id="rId4"/>
  </sheets>
  <definedNames/>
  <calcPr fullCalcOnLoad="1"/>
</workbook>
</file>

<file path=xl/sharedStrings.xml><?xml version="1.0" encoding="utf-8"?>
<sst xmlns="http://schemas.openxmlformats.org/spreadsheetml/2006/main" count="167" uniqueCount="100">
  <si>
    <t>Załącznik Nr 1 do Uchwały Rady Gminy Gostynin                                       Nr 203/XXVI/2012 z dnia 29 listopada 2012r.</t>
  </si>
  <si>
    <t>DOCHODY</t>
  </si>
  <si>
    <t>Dział</t>
  </si>
  <si>
    <t>Źródło dochodów</t>
  </si>
  <si>
    <t>Ogółem</t>
  </si>
  <si>
    <t>z tego :</t>
  </si>
  <si>
    <t>bieżące</t>
  </si>
  <si>
    <t>w tym:</t>
  </si>
  <si>
    <t>majątkowe</t>
  </si>
  <si>
    <t>dotacje</t>
  </si>
  <si>
    <t>środki europejskie i inne środki pochodzące ze źródeł zagranicznych, niepodlegające zwrotowi</t>
  </si>
  <si>
    <t>Przed zmianą</t>
  </si>
  <si>
    <t>Zmiana</t>
  </si>
  <si>
    <t>Po zmianie</t>
  </si>
  <si>
    <t>O10</t>
  </si>
  <si>
    <t>Rolnictwo i łowiectwo</t>
  </si>
  <si>
    <t>Dotacje celowe otrzymane z budżetu państwa na realizację zadań bieżących z zakresu administracji rządowej oraz innych zadań zleconych gminie (związkom gmin) ustawami</t>
  </si>
  <si>
    <t>Bezpieczeństwo publiczne i ochrona przeciwpożarowa</t>
  </si>
  <si>
    <t>Dotacje celowe w ramach programów finansowanych z udziałem środków europejskich oraz środków o których mowa w art. 5 ust. 1 pkt 3 oraz ust. 3 pkt 5 i 6 ustawy, lub płatności w ramach budżetu środków europejskich</t>
  </si>
  <si>
    <t>Oświata i wychowanie</t>
  </si>
  <si>
    <t>Środki na dofinansowanie własnych zadań bieżących gmin (związków gmin), powiatów (związków powiatów), samorządów województw, pozyskiwane z innych źródeł</t>
  </si>
  <si>
    <t>Pomoc społeczna</t>
  </si>
  <si>
    <t>Dotacje celowe otrzymane z budżetu państwa na realizację własnych zadań bieżących gmin (związków gmin)</t>
  </si>
  <si>
    <t>Dochody ogółem</t>
  </si>
  <si>
    <t>Załącznik Nr 2 do Uchwały Rady Gminy Gostynin</t>
  </si>
  <si>
    <t>Nr 203/XXVI/2012 z dnia 29 listopada 2012r.</t>
  </si>
  <si>
    <r>
      <t xml:space="preserve">                                          </t>
    </r>
    <r>
      <rPr>
        <b/>
        <sz val="8"/>
        <color indexed="8"/>
        <rFont val="Times New Roman1"/>
        <family val="0"/>
      </rPr>
      <t>WYDATKI</t>
    </r>
  </si>
  <si>
    <t>Planowane wydatki na 2012r.</t>
  </si>
  <si>
    <t>Rozdział</t>
  </si>
  <si>
    <t>Nazwa działu i rozdziału</t>
  </si>
  <si>
    <t xml:space="preserve"> Po zmianie</t>
  </si>
  <si>
    <t>O1010</t>
  </si>
  <si>
    <t>Infrastruktura wodociągowa i sanitacyjna wsi</t>
  </si>
  <si>
    <t>O1095</t>
  </si>
  <si>
    <t>Pozostała działalność</t>
  </si>
  <si>
    <t>Wytwarzanie i zaoptarywanie w energię elektryczną, gaz i wodę</t>
  </si>
  <si>
    <t>Dostarczanie wody</t>
  </si>
  <si>
    <t>Transport i łączność</t>
  </si>
  <si>
    <t>Drogi publivzne gminne</t>
  </si>
  <si>
    <t>Gospodarka mieszkaniowa</t>
  </si>
  <si>
    <t>Gospodarka gruntami i nieruchomościami</t>
  </si>
  <si>
    <t>Administracja publiczna</t>
  </si>
  <si>
    <t>Urzędy gmin (miast i miast na prawach powiatu)</t>
  </si>
  <si>
    <t>Ochotnicze straże pożarne</t>
  </si>
  <si>
    <t>Obrona cywilna</t>
  </si>
  <si>
    <t>Szkoły podstawowe</t>
  </si>
  <si>
    <t>Oddziały przedszkolne w szkołach podstawowoych</t>
  </si>
  <si>
    <t xml:space="preserve">Gimnazja </t>
  </si>
  <si>
    <t>Dowożenie uczniów do szkół</t>
  </si>
  <si>
    <t>Stołówki szkolne i przedszkolne</t>
  </si>
  <si>
    <t>Zadania w zakresie przeciwdziałania przemocy w rodzinie</t>
  </si>
  <si>
    <t>Świadczenia rodzinne, świadczenia z funduszu 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</si>
  <si>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</si>
  <si>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</si>
  <si>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>Dodatki mieszkaniowe</t>
  </si>
  <si>
    <t>Zasiłki stałe</t>
  </si>
  <si>
    <t>Ośrodki pomocy spolecznej</t>
  </si>
  <si>
    <t>Pozostałe zadania w zakresie polityki społecznej</t>
  </si>
  <si>
    <t>Pozostała dziłalność</t>
  </si>
  <si>
    <t>Ogółem wydatki</t>
  </si>
  <si>
    <t>Załącznik Nr 2a do Uchwały Rady Gminy Gostynin                Nr 203/XXVI/2012  z dnia 29 listopada 2012r.</t>
  </si>
  <si>
    <t xml:space="preserve"> </t>
  </si>
  <si>
    <t>WYDATKI BIEŻĄCE</t>
  </si>
  <si>
    <t>Nazwa działu i rozdz.</t>
  </si>
  <si>
    <t>Wydatki jednostek budżetowych</t>
  </si>
  <si>
    <t>Dotacje na zadania bieżące</t>
  </si>
  <si>
    <t>Świadczenia na rzecz osób fizycznych</t>
  </si>
  <si>
    <t>Na programy z udziałem środków, o których mowa w art. 5 ust. 1</t>
  </si>
  <si>
    <t>Wypłaty z tytułu poręczeń i gwarancji</t>
  </si>
  <si>
    <t>Obsługa długu</t>
  </si>
  <si>
    <t>na wynagrodzenia i składki od nich naliczane</t>
  </si>
  <si>
    <t>związane z realizacją zadań statutowych</t>
  </si>
  <si>
    <t>Wytwarzanie i zaopatrywanie w energię elektryczną, gaz i wodę</t>
  </si>
  <si>
    <t>Drogi publiczne gminne</t>
  </si>
  <si>
    <t>Bezpieczeństwo pubiczne i ochrona przeciwpożarowa</t>
  </si>
  <si>
    <t>Oddziały przedszkolne w szkołach podstawowych</t>
  </si>
  <si>
    <t>Gimnazja</t>
  </si>
  <si>
    <t>Ośrodki pomocy społecznej</t>
  </si>
  <si>
    <t xml:space="preserve">Pozostałe zadania w zakresie polityki </t>
  </si>
  <si>
    <t>Załącznik Nr 4 do Uchwały Rady Gminy Gostynin</t>
  </si>
  <si>
    <t>Dochody i wydatki związane z realizacją zadań z zakresu administracji rządowej i innych zleconych odrębnymi ustawami</t>
  </si>
  <si>
    <t>Nazwa zadania</t>
  </si>
  <si>
    <t>Dotacje</t>
  </si>
  <si>
    <t xml:space="preserve">Wydatki
</t>
  </si>
  <si>
    <t>z tego:</t>
  </si>
  <si>
    <t>wydatki bieżące</t>
  </si>
  <si>
    <t>wydatki majątkowe</t>
  </si>
  <si>
    <t>RAZEM O10</t>
  </si>
  <si>
    <t>Urzędy wojewódzkie - finansowanie zadań zleconych do wykonania gminie z administracji rządowej- wypłata
wynagrodzeń osobowych, składek ZUS i Funduszu
Pracy</t>
  </si>
  <si>
    <t xml:space="preserve">  RAZEM 750</t>
  </si>
  <si>
    <t>Urzędy naczelnych organów władzy państwowej, kontroli i ochrony prawa – prowadzenie i aktualizacja stałego rejestru wyborców</t>
  </si>
  <si>
    <t>RAZEM 751</t>
  </si>
  <si>
    <t>Obrona cywilna - zakup map do planów obrony cywilnej, spraw obronnych i zarządzania kryzysowego</t>
  </si>
  <si>
    <t>RAZEM 754</t>
  </si>
  <si>
    <t>Świadczenia rodzinne, świadczenia z funduszu alimentacyjnego oraz składki za ubezpieczenia emerytalne i rentowe z ubezpieczenia społecznego</t>
  </si>
  <si>
    <t>Razem 85212</t>
  </si>
  <si>
    <t>Składki na ubezpieczenia zdrowotne opłacane za osoby pobierające niektóre świadczenia z pomocy społecznej</t>
  </si>
  <si>
    <t>Razem 85213</t>
  </si>
  <si>
    <t>Razem 85295</t>
  </si>
  <si>
    <t>RAZEM 852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</si>
</sst>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\ #,##0.00&quot; zł &quot;;\-#,##0.00&quot; zł &quot;;&quot; -&quot;#&quot; zł &quot;;@\ "/>
    <numFmt numFmtId="166" formatCode="#,##0.00&quot; zł &quot;;\-#,##0.00&quot; zł &quot;;&quot; -&quot;#&quot; zł &quot;;@\ "/>
    <numFmt numFmtId="167" formatCode="00"/>
    <numFmt numFmtId="168" formatCode="#,##0.00_ ;\-#,##0.00\ "/>
    <numFmt numFmtId="169" formatCode="#,##0.00"/>
    <numFmt numFmtId="170" formatCode="#,##0"/>
  </numFmts>
  <fonts count="25">
    <font>
      <sz val="11"/>
      <color indexed="8"/>
      <name val="Arial1"/>
      <family val="0"/>
    </font>
    <font>
      <sz val="10"/>
      <name val="Arial"/>
      <family val="0"/>
    </font>
    <font>
      <sz val="10"/>
      <color indexed="8"/>
      <name val="Arial CE"/>
      <family val="2"/>
    </font>
    <font>
      <sz val="10"/>
      <color indexed="8"/>
      <name val="Arial1"/>
      <family val="0"/>
    </font>
    <font>
      <sz val="8"/>
      <color indexed="8"/>
      <name val="Times New Roman1"/>
      <family val="0"/>
    </font>
    <font>
      <b/>
      <sz val="8"/>
      <color indexed="8"/>
      <name val="Times New Roman1"/>
      <family val="0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Times New Roman1"/>
      <family val="0"/>
    </font>
    <font>
      <b/>
      <sz val="7"/>
      <color indexed="8"/>
      <name val="Times New Roman1"/>
      <family val="0"/>
    </font>
    <font>
      <b/>
      <sz val="7"/>
      <color indexed="9"/>
      <name val="Times New Roman"/>
      <family val="1"/>
    </font>
    <font>
      <b/>
      <sz val="10"/>
      <color indexed="8"/>
      <name val="Times New Roman1"/>
      <family val="0"/>
    </font>
    <font>
      <sz val="7"/>
      <color indexed="8"/>
      <name val="Arial1"/>
      <family val="0"/>
    </font>
    <font>
      <i/>
      <sz val="7"/>
      <color indexed="8"/>
      <name val="Times New Roman1"/>
      <family val="0"/>
    </font>
    <font>
      <b/>
      <u val="single"/>
      <sz val="7"/>
      <color indexed="8"/>
      <name val="Times New Roman1"/>
      <family val="0"/>
    </font>
    <font>
      <sz val="10"/>
      <color indexed="8"/>
      <name val="Times New Roman1"/>
      <family val="0"/>
    </font>
    <font>
      <sz val="9"/>
      <color indexed="8"/>
      <name val="Times New Roman1"/>
      <family val="0"/>
    </font>
    <font>
      <b/>
      <sz val="12"/>
      <color indexed="8"/>
      <name val="Times New Roman1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sz val="8"/>
      <color indexed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</fills>
  <borders count="1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3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Border="0" applyProtection="0">
      <alignment/>
    </xf>
    <xf numFmtId="164" fontId="3" fillId="0" borderId="0" applyBorder="0" applyProtection="0">
      <alignment/>
    </xf>
    <xf numFmtId="164" fontId="3" fillId="0" borderId="0" applyBorder="0" applyProtection="0">
      <alignment/>
    </xf>
    <xf numFmtId="164" fontId="3" fillId="0" borderId="0" applyBorder="0" applyProtection="0">
      <alignment/>
    </xf>
    <xf numFmtId="164" fontId="3" fillId="0" borderId="0" applyBorder="0" applyProtection="0">
      <alignment/>
    </xf>
    <xf numFmtId="164" fontId="3" fillId="0" borderId="0" applyBorder="0" applyProtection="0">
      <alignment/>
    </xf>
    <xf numFmtId="164" fontId="3" fillId="0" borderId="0" applyBorder="0" applyProtection="0">
      <alignment/>
    </xf>
    <xf numFmtId="165" fontId="2" fillId="0" borderId="0" applyBorder="0" applyProtection="0">
      <alignment/>
    </xf>
    <xf numFmtId="166" fontId="2" fillId="0" borderId="0" applyBorder="0" applyProtection="0">
      <alignment/>
    </xf>
    <xf numFmtId="167" fontId="3" fillId="0" borderId="0" applyBorder="0" applyProtection="0">
      <alignment/>
    </xf>
  </cellStyleXfs>
  <cellXfs count="183">
    <xf numFmtId="164" fontId="0" fillId="0" borderId="0" xfId="0" applyAlignment="1">
      <alignment/>
    </xf>
    <xf numFmtId="164" fontId="4" fillId="0" borderId="0" xfId="23" applyNumberFormat="1" applyFont="1" applyFill="1" applyBorder="1" applyAlignment="1" applyProtection="1">
      <alignment/>
      <protection/>
    </xf>
    <xf numFmtId="164" fontId="5" fillId="0" borderId="0" xfId="23" applyNumberFormat="1" applyFont="1" applyFill="1" applyBorder="1" applyAlignment="1" applyProtection="1">
      <alignment horizontal="center"/>
      <protection/>
    </xf>
    <xf numFmtId="164" fontId="4" fillId="0" borderId="0" xfId="25" applyNumberFormat="1" applyFont="1" applyFill="1" applyBorder="1" applyAlignment="1" applyProtection="1">
      <alignment/>
      <protection/>
    </xf>
    <xf numFmtId="164" fontId="4" fillId="0" borderId="0" xfId="25" applyNumberFormat="1" applyFont="1" applyFill="1" applyBorder="1" applyAlignment="1" applyProtection="1">
      <alignment wrapText="1"/>
      <protection/>
    </xf>
    <xf numFmtId="164" fontId="5" fillId="0" borderId="0" xfId="23" applyNumberFormat="1" applyFont="1" applyFill="1" applyBorder="1" applyAlignment="1" applyProtection="1">
      <alignment/>
      <protection/>
    </xf>
    <xf numFmtId="164" fontId="0" fillId="0" borderId="0" xfId="0" applyNumberFormat="1" applyFill="1" applyBorder="1" applyAlignment="1">
      <alignment/>
    </xf>
    <xf numFmtId="164" fontId="6" fillId="2" borderId="1" xfId="23" applyNumberFormat="1" applyFont="1" applyFill="1" applyBorder="1" applyAlignment="1" applyProtection="1">
      <alignment horizontal="center" vertical="center"/>
      <protection/>
    </xf>
    <xf numFmtId="164" fontId="6" fillId="2" borderId="1" xfId="23" applyNumberFormat="1" applyFont="1" applyFill="1" applyBorder="1" applyAlignment="1" applyProtection="1">
      <alignment horizontal="center" vertical="center" wrapText="1"/>
      <protection/>
    </xf>
    <xf numFmtId="164" fontId="6" fillId="0" borderId="1" xfId="23" applyNumberFormat="1" applyFont="1" applyFill="1" applyBorder="1" applyAlignment="1" applyProtection="1">
      <alignment horizontal="center" vertical="center"/>
      <protection/>
    </xf>
    <xf numFmtId="164" fontId="4" fillId="0" borderId="0" xfId="23" applyNumberFormat="1" applyFont="1" applyFill="1" applyBorder="1" applyAlignment="1" applyProtection="1">
      <alignment horizontal="center" vertical="center"/>
      <protection/>
    </xf>
    <xf numFmtId="164" fontId="6" fillId="3" borderId="1" xfId="23" applyNumberFormat="1" applyFont="1" applyFill="1" applyBorder="1" applyAlignment="1" applyProtection="1">
      <alignment horizontal="left" vertical="center"/>
      <protection/>
    </xf>
    <xf numFmtId="164" fontId="6" fillId="3" borderId="1" xfId="23" applyNumberFormat="1" applyFont="1" applyFill="1" applyBorder="1" applyAlignment="1" applyProtection="1">
      <alignment horizontal="center" vertical="center"/>
      <protection/>
    </xf>
    <xf numFmtId="168" fontId="6" fillId="3" borderId="1" xfId="23" applyNumberFormat="1" applyFont="1" applyFill="1" applyBorder="1" applyAlignment="1" applyProtection="1">
      <alignment vertical="center"/>
      <protection/>
    </xf>
    <xf numFmtId="168" fontId="7" fillId="3" borderId="1" xfId="23" applyNumberFormat="1" applyFont="1" applyFill="1" applyBorder="1" applyAlignment="1" applyProtection="1">
      <alignment vertical="center"/>
      <protection/>
    </xf>
    <xf numFmtId="164" fontId="7" fillId="0" borderId="1" xfId="23" applyNumberFormat="1" applyFont="1" applyFill="1" applyBorder="1" applyAlignment="1" applyProtection="1">
      <alignment horizontal="center" vertical="center" wrapText="1"/>
      <protection/>
    </xf>
    <xf numFmtId="168" fontId="7" fillId="0" borderId="1" xfId="23" applyNumberFormat="1" applyFont="1" applyFill="1" applyBorder="1" applyAlignment="1" applyProtection="1">
      <alignment vertical="center"/>
      <protection/>
    </xf>
    <xf numFmtId="164" fontId="6" fillId="3" borderId="1" xfId="23" applyNumberFormat="1" applyFont="1" applyFill="1" applyBorder="1" applyAlignment="1" applyProtection="1">
      <alignment horizontal="center" vertical="center" wrapText="1"/>
      <protection/>
    </xf>
    <xf numFmtId="164" fontId="6" fillId="3" borderId="2" xfId="23" applyNumberFormat="1" applyFont="1" applyFill="1" applyBorder="1" applyAlignment="1" applyProtection="1">
      <alignment horizontal="center" vertical="center"/>
      <protection/>
    </xf>
    <xf numFmtId="164" fontId="6" fillId="0" borderId="2" xfId="23" applyNumberFormat="1" applyFont="1" applyFill="1" applyBorder="1" applyAlignment="1" applyProtection="1">
      <alignment horizontal="center" vertical="center"/>
      <protection/>
    </xf>
    <xf numFmtId="164" fontId="6" fillId="3" borderId="1" xfId="23" applyNumberFormat="1" applyFont="1" applyFill="1" applyBorder="1" applyAlignment="1" applyProtection="1">
      <alignment horizontal="justify" vertical="center"/>
      <protection/>
    </xf>
    <xf numFmtId="169" fontId="6" fillId="3" borderId="1" xfId="23" applyNumberFormat="1" applyFont="1" applyFill="1" applyBorder="1" applyAlignment="1" applyProtection="1">
      <alignment vertical="center"/>
      <protection/>
    </xf>
    <xf numFmtId="164" fontId="6" fillId="4" borderId="1" xfId="23" applyNumberFormat="1" applyFont="1" applyFill="1" applyBorder="1" applyAlignment="1" applyProtection="1">
      <alignment horizontal="center" vertical="center"/>
      <protection/>
    </xf>
    <xf numFmtId="164" fontId="7" fillId="4" borderId="1" xfId="23" applyNumberFormat="1" applyFont="1" applyFill="1" applyBorder="1" applyAlignment="1" applyProtection="1">
      <alignment horizontal="center" vertical="center" wrapText="1"/>
      <protection/>
    </xf>
    <xf numFmtId="169" fontId="7" fillId="4" borderId="1" xfId="23" applyNumberFormat="1" applyFont="1" applyFill="1" applyBorder="1" applyAlignment="1" applyProtection="1">
      <alignment vertical="center"/>
      <protection/>
    </xf>
    <xf numFmtId="169" fontId="7" fillId="4" borderId="3" xfId="23" applyNumberFormat="1" applyFont="1" applyFill="1" applyBorder="1" applyAlignment="1" applyProtection="1">
      <alignment vertical="center"/>
      <protection/>
    </xf>
    <xf numFmtId="164" fontId="6" fillId="3" borderId="1" xfId="0" applyNumberFormat="1" applyFont="1" applyFill="1" applyBorder="1" applyAlignment="1">
      <alignment horizontal="center" vertical="center"/>
    </xf>
    <xf numFmtId="169" fontId="6" fillId="3" borderId="1" xfId="23" applyNumberFormat="1" applyFont="1" applyFill="1" applyBorder="1" applyAlignment="1" applyProtection="1">
      <alignment vertical="center"/>
      <protection/>
    </xf>
    <xf numFmtId="164" fontId="6" fillId="3" borderId="1" xfId="0" applyNumberFormat="1" applyFont="1" applyFill="1" applyBorder="1" applyAlignment="1">
      <alignment/>
    </xf>
    <xf numFmtId="164" fontId="4" fillId="0" borderId="0" xfId="23" applyNumberFormat="1" applyFont="1" applyFill="1" applyBorder="1" applyAlignment="1" applyProtection="1">
      <alignment vertical="center"/>
      <protection/>
    </xf>
    <xf numFmtId="164" fontId="4" fillId="0" borderId="0" xfId="25" applyNumberFormat="1" applyFont="1" applyFill="1" applyBorder="1" applyAlignment="1" applyProtection="1">
      <alignment horizontal="right"/>
      <protection/>
    </xf>
    <xf numFmtId="164" fontId="8" fillId="0" borderId="0" xfId="23" applyNumberFormat="1" applyFont="1" applyFill="1" applyBorder="1" applyAlignment="1" applyProtection="1">
      <alignment/>
      <protection/>
    </xf>
    <xf numFmtId="164" fontId="9" fillId="2" borderId="1" xfId="23" applyNumberFormat="1" applyFont="1" applyFill="1" applyBorder="1" applyAlignment="1" applyProtection="1">
      <alignment horizontal="center" vertical="center"/>
      <protection/>
    </xf>
    <xf numFmtId="164" fontId="6" fillId="2" borderId="1" xfId="23" applyNumberFormat="1" applyFont="1" applyFill="1" applyBorder="1" applyAlignment="1" applyProtection="1">
      <alignment horizontal="center" vertical="center"/>
      <protection/>
    </xf>
    <xf numFmtId="164" fontId="6" fillId="2" borderId="1" xfId="23" applyNumberFormat="1" applyFont="1" applyFill="1" applyBorder="1" applyAlignment="1" applyProtection="1">
      <alignment horizontal="center" vertical="center" wrapText="1"/>
      <protection/>
    </xf>
    <xf numFmtId="164" fontId="6" fillId="0" borderId="1" xfId="23" applyNumberFormat="1" applyFont="1" applyFill="1" applyBorder="1" applyAlignment="1" applyProtection="1">
      <alignment horizontal="center" vertical="center"/>
      <protection/>
    </xf>
    <xf numFmtId="164" fontId="6" fillId="3" borderId="1" xfId="23" applyNumberFormat="1" applyFont="1" applyFill="1" applyBorder="1" applyAlignment="1" applyProtection="1">
      <alignment horizontal="center" vertical="center"/>
      <protection/>
    </xf>
    <xf numFmtId="164" fontId="6" fillId="4" borderId="1" xfId="23" applyNumberFormat="1" applyFont="1" applyFill="1" applyBorder="1" applyAlignment="1" applyProtection="1">
      <alignment horizontal="center" vertical="center"/>
      <protection/>
    </xf>
    <xf numFmtId="164" fontId="7" fillId="4" borderId="1" xfId="23" applyNumberFormat="1" applyFont="1" applyFill="1" applyBorder="1" applyAlignment="1" applyProtection="1">
      <alignment horizontal="center" vertical="center"/>
      <protection/>
    </xf>
    <xf numFmtId="164" fontId="7" fillId="0" borderId="4" xfId="23" applyNumberFormat="1" applyFont="1" applyFill="1" applyBorder="1" applyAlignment="1" applyProtection="1">
      <alignment horizontal="center" vertical="center"/>
      <protection/>
    </xf>
    <xf numFmtId="164" fontId="7" fillId="0" borderId="5" xfId="23" applyNumberFormat="1" applyFont="1" applyFill="1" applyBorder="1" applyAlignment="1" applyProtection="1">
      <alignment horizontal="center" vertical="center"/>
      <protection/>
    </xf>
    <xf numFmtId="169" fontId="7" fillId="0" borderId="1" xfId="23" applyNumberFormat="1" applyFont="1" applyFill="1" applyBorder="1" applyAlignment="1" applyProtection="1">
      <alignment vertical="center"/>
      <protection/>
    </xf>
    <xf numFmtId="169" fontId="6" fillId="3" borderId="3" xfId="23" applyNumberFormat="1" applyFont="1" applyFill="1" applyBorder="1" applyAlignment="1" applyProtection="1">
      <alignment vertical="center"/>
      <protection/>
    </xf>
    <xf numFmtId="164" fontId="6" fillId="4" borderId="2" xfId="23" applyNumberFormat="1" applyFont="1" applyFill="1" applyBorder="1" applyAlignment="1" applyProtection="1">
      <alignment horizontal="center" vertical="center"/>
      <protection/>
    </xf>
    <xf numFmtId="164" fontId="7" fillId="0" borderId="3" xfId="23" applyNumberFormat="1" applyFont="1" applyFill="1" applyBorder="1" applyAlignment="1" applyProtection="1">
      <alignment horizontal="center" vertical="center"/>
      <protection/>
    </xf>
    <xf numFmtId="169" fontId="7" fillId="0" borderId="3" xfId="23" applyNumberFormat="1" applyFont="1" applyFill="1" applyBorder="1" applyAlignment="1" applyProtection="1">
      <alignment vertical="center"/>
      <protection/>
    </xf>
    <xf numFmtId="164" fontId="6" fillId="3" borderId="2" xfId="23" applyNumberFormat="1" applyFont="1" applyFill="1" applyBorder="1" applyAlignment="1" applyProtection="1">
      <alignment horizontal="center" vertical="center"/>
      <protection/>
    </xf>
    <xf numFmtId="164" fontId="7" fillId="0" borderId="1" xfId="23" applyNumberFormat="1" applyFont="1" applyFill="1" applyBorder="1" applyAlignment="1" applyProtection="1">
      <alignment horizontal="center" vertical="center"/>
      <protection/>
    </xf>
    <xf numFmtId="169" fontId="6" fillId="3" borderId="2" xfId="23" applyNumberFormat="1" applyFont="1" applyFill="1" applyBorder="1" applyAlignment="1" applyProtection="1">
      <alignment vertical="center"/>
      <protection/>
    </xf>
    <xf numFmtId="164" fontId="7" fillId="0" borderId="2" xfId="23" applyNumberFormat="1" applyFont="1" applyFill="1" applyBorder="1" applyAlignment="1" applyProtection="1">
      <alignment horizontal="center" vertical="center"/>
      <protection/>
    </xf>
    <xf numFmtId="169" fontId="7" fillId="0" borderId="2" xfId="23" applyNumberFormat="1" applyFont="1" applyFill="1" applyBorder="1" applyAlignment="1" applyProtection="1">
      <alignment vertical="center"/>
      <protection/>
    </xf>
    <xf numFmtId="169" fontId="7" fillId="0" borderId="1" xfId="23" applyNumberFormat="1" applyFont="1" applyFill="1" applyBorder="1" applyAlignment="1" applyProtection="1">
      <alignment vertical="center"/>
      <protection/>
    </xf>
    <xf numFmtId="169" fontId="7" fillId="0" borderId="1" xfId="23" applyNumberFormat="1" applyFont="1" applyFill="1" applyBorder="1" applyAlignment="1" applyProtection="1">
      <alignment vertical="center" wrapText="1"/>
      <protection/>
    </xf>
    <xf numFmtId="164" fontId="7" fillId="0" borderId="6" xfId="23" applyNumberFormat="1" applyFont="1" applyFill="1" applyBorder="1" applyAlignment="1" applyProtection="1">
      <alignment horizontal="center" vertical="center"/>
      <protection/>
    </xf>
    <xf numFmtId="164" fontId="7" fillId="0" borderId="7" xfId="23" applyNumberFormat="1" applyFont="1" applyFill="1" applyBorder="1" applyAlignment="1" applyProtection="1">
      <alignment horizontal="center" vertical="center"/>
      <protection/>
    </xf>
    <xf numFmtId="169" fontId="7" fillId="0" borderId="2" xfId="23" applyNumberFormat="1" applyFont="1" applyFill="1" applyBorder="1" applyAlignment="1" applyProtection="1">
      <alignment vertical="center" wrapText="1"/>
      <protection/>
    </xf>
    <xf numFmtId="169" fontId="7" fillId="0" borderId="2" xfId="23" applyNumberFormat="1" applyFont="1" applyFill="1" applyBorder="1" applyAlignment="1" applyProtection="1">
      <alignment vertical="center"/>
      <protection/>
    </xf>
    <xf numFmtId="169" fontId="6" fillId="3" borderId="2" xfId="23" applyNumberFormat="1" applyFont="1" applyFill="1" applyBorder="1" applyAlignment="1" applyProtection="1">
      <alignment vertical="center" wrapText="1"/>
      <protection/>
    </xf>
    <xf numFmtId="164" fontId="7" fillId="0" borderId="1" xfId="23" applyNumberFormat="1" applyFont="1" applyFill="1" applyBorder="1" applyAlignment="1" applyProtection="1">
      <alignment horizontal="center" vertical="top"/>
      <protection/>
    </xf>
    <xf numFmtId="169" fontId="7" fillId="0" borderId="1" xfId="23" applyNumberFormat="1" applyFont="1" applyFill="1" applyBorder="1" applyAlignment="1" applyProtection="1">
      <alignment vertical="top" wrapText="1"/>
      <protection/>
    </xf>
    <xf numFmtId="169" fontId="7" fillId="0" borderId="1" xfId="23" applyNumberFormat="1" applyFont="1" applyFill="1" applyBorder="1" applyAlignment="1" applyProtection="1">
      <alignment vertical="top"/>
      <protection/>
    </xf>
    <xf numFmtId="169" fontId="7" fillId="0" borderId="1" xfId="23" applyNumberFormat="1" applyFont="1" applyFill="1" applyBorder="1" applyAlignment="1" applyProtection="1">
      <alignment horizontal="center" vertical="center" wrapText="1"/>
      <protection/>
    </xf>
    <xf numFmtId="168" fontId="6" fillId="3" borderId="1" xfId="23" applyNumberFormat="1" applyFont="1" applyFill="1" applyBorder="1" applyAlignment="1" applyProtection="1">
      <alignment vertical="center"/>
      <protection/>
    </xf>
    <xf numFmtId="164" fontId="6" fillId="4" borderId="3" xfId="23" applyNumberFormat="1" applyFont="1" applyFill="1" applyBorder="1" applyAlignment="1" applyProtection="1">
      <alignment vertical="center"/>
      <protection/>
    </xf>
    <xf numFmtId="168" fontId="7" fillId="4" borderId="1" xfId="23" applyNumberFormat="1" applyFont="1" applyFill="1" applyBorder="1" applyAlignment="1" applyProtection="1">
      <alignment vertical="center"/>
      <protection/>
    </xf>
    <xf numFmtId="164" fontId="6" fillId="4" borderId="8" xfId="23" applyNumberFormat="1" applyFont="1" applyFill="1" applyBorder="1" applyAlignment="1" applyProtection="1">
      <alignment vertical="center"/>
      <protection/>
    </xf>
    <xf numFmtId="164" fontId="7" fillId="0" borderId="1" xfId="23" applyNumberFormat="1" applyFont="1" applyFill="1" applyBorder="1" applyAlignment="1" applyProtection="1">
      <alignment horizontal="center" vertical="center" wrapText="1"/>
      <protection/>
    </xf>
    <xf numFmtId="168" fontId="7" fillId="0" borderId="1" xfId="23" applyNumberFormat="1" applyFont="1" applyFill="1" applyBorder="1" applyAlignment="1" applyProtection="1">
      <alignment vertical="center"/>
      <protection/>
    </xf>
    <xf numFmtId="164" fontId="7" fillId="0" borderId="3" xfId="23" applyNumberFormat="1" applyFont="1" applyFill="1" applyBorder="1" applyAlignment="1" applyProtection="1">
      <alignment horizontal="center" vertical="center" wrapText="1"/>
      <protection/>
    </xf>
    <xf numFmtId="168" fontId="7" fillId="0" borderId="3" xfId="23" applyNumberFormat="1" applyFont="1" applyFill="1" applyBorder="1" applyAlignment="1" applyProtection="1">
      <alignment vertical="center"/>
      <protection/>
    </xf>
    <xf numFmtId="168" fontId="7" fillId="0" borderId="2" xfId="23" applyNumberFormat="1" applyFont="1" applyFill="1" applyBorder="1" applyAlignment="1" applyProtection="1">
      <alignment vertical="center"/>
      <protection/>
    </xf>
    <xf numFmtId="164" fontId="7" fillId="0" borderId="8" xfId="23" applyNumberFormat="1" applyFont="1" applyFill="1" applyBorder="1" applyAlignment="1" applyProtection="1">
      <alignment horizontal="center" vertical="center"/>
      <protection/>
    </xf>
    <xf numFmtId="164" fontId="7" fillId="0" borderId="8" xfId="23" applyNumberFormat="1" applyFont="1" applyFill="1" applyBorder="1" applyAlignment="1" applyProtection="1">
      <alignment horizontal="center" vertical="center" wrapText="1"/>
      <protection/>
    </xf>
    <xf numFmtId="168" fontId="7" fillId="0" borderId="8" xfId="23" applyNumberFormat="1" applyFont="1" applyFill="1" applyBorder="1" applyAlignment="1" applyProtection="1">
      <alignment vertical="center"/>
      <protection/>
    </xf>
    <xf numFmtId="164" fontId="6" fillId="4" borderId="2" xfId="23" applyNumberFormat="1" applyFont="1" applyFill="1" applyBorder="1" applyAlignment="1" applyProtection="1">
      <alignment vertical="center"/>
      <protection/>
    </xf>
    <xf numFmtId="164" fontId="10" fillId="4" borderId="1" xfId="23" applyNumberFormat="1" applyFont="1" applyFill="1" applyBorder="1" applyAlignment="1" applyProtection="1">
      <alignment horizontal="center" vertical="center"/>
      <protection/>
    </xf>
    <xf numFmtId="164" fontId="7" fillId="4" borderId="1" xfId="23" applyNumberFormat="1" applyFont="1" applyFill="1" applyBorder="1" applyAlignment="1" applyProtection="1">
      <alignment horizontal="center" vertical="center"/>
      <protection/>
    </xf>
    <xf numFmtId="169" fontId="7" fillId="4" borderId="1" xfId="23" applyNumberFormat="1" applyFont="1" applyFill="1" applyBorder="1" applyAlignment="1" applyProtection="1">
      <alignment vertical="center"/>
      <protection/>
    </xf>
    <xf numFmtId="164" fontId="9" fillId="3" borderId="1" xfId="22" applyNumberFormat="1" applyFont="1" applyFill="1" applyBorder="1" applyAlignment="1" applyProtection="1">
      <alignment horizontal="center" vertical="center" wrapText="1"/>
      <protection/>
    </xf>
    <xf numFmtId="169" fontId="9" fillId="3" borderId="1" xfId="22" applyNumberFormat="1" applyFont="1" applyFill="1" applyBorder="1" applyAlignment="1" applyProtection="1">
      <alignment vertical="center" wrapText="1"/>
      <protection/>
    </xf>
    <xf numFmtId="164" fontId="8" fillId="0" borderId="0" xfId="22" applyNumberFormat="1" applyFont="1" applyFill="1" applyBorder="1" applyAlignment="1" applyProtection="1">
      <alignment vertical="center"/>
      <protection/>
    </xf>
    <xf numFmtId="164" fontId="8" fillId="0" borderId="0" xfId="22" applyNumberFormat="1" applyFont="1" applyFill="1" applyBorder="1" applyAlignment="1" applyProtection="1">
      <alignment/>
      <protection/>
    </xf>
    <xf numFmtId="164" fontId="0" fillId="0" borderId="0" xfId="0" applyNumberFormat="1" applyAlignment="1">
      <alignment/>
    </xf>
    <xf numFmtId="164" fontId="9" fillId="0" borderId="0" xfId="22" applyNumberFormat="1" applyFont="1" applyFill="1" applyBorder="1" applyAlignment="1" applyProtection="1">
      <alignment vertical="center"/>
      <protection/>
    </xf>
    <xf numFmtId="170" fontId="8" fillId="0" borderId="0" xfId="26" applyNumberFormat="1" applyFont="1" applyFill="1" applyBorder="1" applyAlignment="1" applyProtection="1">
      <alignment vertical="center" wrapText="1"/>
      <protection/>
    </xf>
    <xf numFmtId="164" fontId="8" fillId="0" borderId="0" xfId="26" applyNumberFormat="1" applyFont="1" applyFill="1" applyBorder="1" applyAlignment="1" applyProtection="1">
      <alignment vertical="center"/>
      <protection/>
    </xf>
    <xf numFmtId="164" fontId="9" fillId="0" borderId="0" xfId="26" applyNumberFormat="1" applyFont="1" applyFill="1" applyBorder="1" applyAlignment="1" applyProtection="1">
      <alignment vertical="center"/>
      <protection/>
    </xf>
    <xf numFmtId="164" fontId="8" fillId="0" borderId="0" xfId="26" applyNumberFormat="1" applyFont="1" applyFill="1" applyBorder="1" applyAlignment="1" applyProtection="1">
      <alignment/>
      <protection/>
    </xf>
    <xf numFmtId="164" fontId="8" fillId="0" borderId="0" xfId="26" applyNumberFormat="1" applyFont="1" applyFill="1" applyBorder="1" applyAlignment="1" applyProtection="1">
      <alignment wrapText="1"/>
      <protection/>
    </xf>
    <xf numFmtId="164" fontId="8" fillId="0" borderId="0" xfId="22" applyNumberFormat="1" applyFont="1" applyFill="1" applyBorder="1" applyAlignment="1" applyProtection="1">
      <alignment horizontal="center" vertical="center"/>
      <protection/>
    </xf>
    <xf numFmtId="164" fontId="9" fillId="0" borderId="0" xfId="22" applyNumberFormat="1" applyFont="1" applyFill="1" applyBorder="1" applyAlignment="1" applyProtection="1">
      <alignment horizontal="center" vertical="center"/>
      <protection/>
    </xf>
    <xf numFmtId="164" fontId="11" fillId="0" borderId="0" xfId="22" applyNumberFormat="1" applyFont="1" applyFill="1" applyBorder="1" applyAlignment="1" applyProtection="1">
      <alignment horizontal="center" vertical="center"/>
      <protection/>
    </xf>
    <xf numFmtId="164" fontId="8" fillId="2" borderId="1" xfId="22" applyNumberFormat="1" applyFont="1" applyFill="1" applyBorder="1" applyAlignment="1" applyProtection="1">
      <alignment horizontal="center" vertical="center"/>
      <protection/>
    </xf>
    <xf numFmtId="164" fontId="8" fillId="2" borderId="1" xfId="22" applyNumberFormat="1" applyFont="1" applyFill="1" applyBorder="1" applyAlignment="1" applyProtection="1">
      <alignment horizontal="center" vertical="center" wrapText="1"/>
      <protection/>
    </xf>
    <xf numFmtId="164" fontId="8" fillId="2" borderId="1" xfId="22" applyNumberFormat="1" applyFont="1" applyFill="1" applyBorder="1" applyAlignment="1" applyProtection="1">
      <alignment vertical="center" wrapText="1"/>
      <protection/>
    </xf>
    <xf numFmtId="164" fontId="8" fillId="0" borderId="1" xfId="22" applyNumberFormat="1" applyFont="1" applyFill="1" applyBorder="1" applyAlignment="1" applyProtection="1">
      <alignment horizontal="center" vertical="center" wrapText="1"/>
      <protection/>
    </xf>
    <xf numFmtId="164" fontId="9" fillId="3" borderId="1" xfId="22" applyNumberFormat="1" applyFont="1" applyFill="1" applyBorder="1" applyAlignment="1" applyProtection="1">
      <alignment vertical="center" wrapText="1"/>
      <protection/>
    </xf>
    <xf numFmtId="169" fontId="9" fillId="3" borderId="1" xfId="22" applyNumberFormat="1" applyFont="1" applyFill="1" applyBorder="1" applyAlignment="1" applyProtection="1">
      <alignment horizontal="right" vertical="center" wrapText="1"/>
      <protection/>
    </xf>
    <xf numFmtId="164" fontId="9" fillId="4" borderId="1" xfId="22" applyNumberFormat="1" applyFont="1" applyFill="1" applyBorder="1" applyAlignment="1" applyProtection="1">
      <alignment vertical="center" wrapText="1"/>
      <protection/>
    </xf>
    <xf numFmtId="164" fontId="8" fillId="4" borderId="3" xfId="22" applyNumberFormat="1" applyFont="1" applyFill="1" applyBorder="1" applyAlignment="1" applyProtection="1">
      <alignment horizontal="center" vertical="center" wrapText="1"/>
      <protection/>
    </xf>
    <xf numFmtId="169" fontId="8" fillId="4" borderId="3" xfId="22" applyNumberFormat="1" applyFont="1" applyFill="1" applyBorder="1" applyAlignment="1" applyProtection="1">
      <alignment horizontal="right" vertical="center" wrapText="1"/>
      <protection/>
    </xf>
    <xf numFmtId="169" fontId="8" fillId="4" borderId="1" xfId="22" applyNumberFormat="1" applyFont="1" applyFill="1" applyBorder="1" applyAlignment="1" applyProtection="1">
      <alignment horizontal="right" vertical="center" wrapText="1"/>
      <protection/>
    </xf>
    <xf numFmtId="164" fontId="8" fillId="0" borderId="4" xfId="22" applyNumberFormat="1" applyFont="1" applyFill="1" applyBorder="1" applyAlignment="1" applyProtection="1">
      <alignment horizontal="center" vertical="center" wrapText="1"/>
      <protection/>
    </xf>
    <xf numFmtId="164" fontId="8" fillId="0" borderId="5" xfId="22" applyNumberFormat="1" applyFont="1" applyFill="1" applyBorder="1" applyAlignment="1" applyProtection="1">
      <alignment horizontal="center" vertical="center" wrapText="1"/>
      <protection/>
    </xf>
    <xf numFmtId="168" fontId="8" fillId="0" borderId="1" xfId="22" applyNumberFormat="1" applyFont="1" applyFill="1" applyBorder="1" applyAlignment="1" applyProtection="1">
      <alignment horizontal="right" vertical="center" wrapText="1"/>
      <protection/>
    </xf>
    <xf numFmtId="169" fontId="8" fillId="0" borderId="1" xfId="22" applyNumberFormat="1" applyFont="1" applyFill="1" applyBorder="1" applyAlignment="1" applyProtection="1">
      <alignment horizontal="right" vertical="center" wrapText="1"/>
      <protection/>
    </xf>
    <xf numFmtId="164" fontId="9" fillId="3" borderId="2" xfId="22" applyNumberFormat="1" applyFont="1" applyFill="1" applyBorder="1" applyAlignment="1" applyProtection="1">
      <alignment vertical="center" wrapText="1"/>
      <protection/>
    </xf>
    <xf numFmtId="168" fontId="9" fillId="3" borderId="3" xfId="22" applyNumberFormat="1" applyFont="1" applyFill="1" applyBorder="1" applyAlignment="1" applyProtection="1">
      <alignment horizontal="right" vertical="center" wrapText="1"/>
      <protection/>
    </xf>
    <xf numFmtId="168" fontId="9" fillId="3" borderId="1" xfId="22" applyNumberFormat="1" applyFont="1" applyFill="1" applyBorder="1" applyAlignment="1" applyProtection="1">
      <alignment horizontal="right" vertical="center" wrapText="1"/>
      <protection/>
    </xf>
    <xf numFmtId="164" fontId="9" fillId="4" borderId="2" xfId="22" applyNumberFormat="1" applyFont="1" applyFill="1" applyBorder="1" applyAlignment="1" applyProtection="1">
      <alignment vertical="center" wrapText="1"/>
      <protection/>
    </xf>
    <xf numFmtId="164" fontId="8" fillId="0" borderId="3" xfId="22" applyNumberFormat="1" applyFont="1" applyFill="1" applyBorder="1" applyAlignment="1" applyProtection="1">
      <alignment horizontal="center" vertical="center" wrapText="1"/>
      <protection/>
    </xf>
    <xf numFmtId="168" fontId="8" fillId="0" borderId="3" xfId="22" applyNumberFormat="1" applyFont="1" applyFill="1" applyBorder="1" applyAlignment="1" applyProtection="1">
      <alignment horizontal="right" vertical="center" wrapText="1"/>
      <protection/>
    </xf>
    <xf numFmtId="168" fontId="8" fillId="4" borderId="3" xfId="22" applyNumberFormat="1" applyFont="1" applyFill="1" applyBorder="1" applyAlignment="1" applyProtection="1">
      <alignment horizontal="right" vertical="center" wrapText="1"/>
      <protection/>
    </xf>
    <xf numFmtId="168" fontId="8" fillId="4" borderId="1" xfId="22" applyNumberFormat="1" applyFont="1" applyFill="1" applyBorder="1" applyAlignment="1" applyProtection="1">
      <alignment horizontal="right" vertical="center" wrapText="1"/>
      <protection/>
    </xf>
    <xf numFmtId="168" fontId="9" fillId="3" borderId="2" xfId="22" applyNumberFormat="1" applyFont="1" applyFill="1" applyBorder="1" applyAlignment="1" applyProtection="1">
      <alignment horizontal="right" vertical="center" wrapText="1"/>
      <protection/>
    </xf>
    <xf numFmtId="164" fontId="8" fillId="0" borderId="2" xfId="22" applyNumberFormat="1" applyFont="1" applyFill="1" applyBorder="1" applyAlignment="1" applyProtection="1">
      <alignment horizontal="center" vertical="center" wrapText="1"/>
      <protection/>
    </xf>
    <xf numFmtId="168" fontId="8" fillId="0" borderId="2" xfId="22" applyNumberFormat="1" applyFont="1" applyFill="1" applyBorder="1" applyAlignment="1" applyProtection="1">
      <alignment horizontal="right" vertical="center" wrapText="1"/>
      <protection/>
    </xf>
    <xf numFmtId="168" fontId="8" fillId="4" borderId="2" xfId="22" applyNumberFormat="1" applyFont="1" applyFill="1" applyBorder="1" applyAlignment="1" applyProtection="1">
      <alignment horizontal="right" vertical="center" wrapText="1"/>
      <protection/>
    </xf>
    <xf numFmtId="164" fontId="9" fillId="4" borderId="1" xfId="22" applyNumberFormat="1" applyFont="1" applyFill="1" applyBorder="1" applyAlignment="1" applyProtection="1">
      <alignment vertical="top" wrapText="1"/>
      <protection/>
    </xf>
    <xf numFmtId="164" fontId="8" fillId="0" borderId="1" xfId="22" applyNumberFormat="1" applyFont="1" applyFill="1" applyBorder="1" applyAlignment="1" applyProtection="1">
      <alignment horizontal="center" vertical="top" wrapText="1"/>
      <protection/>
    </xf>
    <xf numFmtId="168" fontId="8" fillId="0" borderId="1" xfId="22" applyNumberFormat="1" applyFont="1" applyFill="1" applyBorder="1" applyAlignment="1" applyProtection="1">
      <alignment horizontal="right" vertical="top" wrapText="1"/>
      <protection/>
    </xf>
    <xf numFmtId="168" fontId="8" fillId="4" borderId="1" xfId="22" applyNumberFormat="1" applyFont="1" applyFill="1" applyBorder="1" applyAlignment="1" applyProtection="1">
      <alignment horizontal="right" vertical="top" wrapText="1"/>
      <protection/>
    </xf>
    <xf numFmtId="164" fontId="8" fillId="0" borderId="1" xfId="22" applyNumberFormat="1" applyFont="1" applyFill="1" applyBorder="1" applyAlignment="1" applyProtection="1">
      <alignment vertical="center" wrapText="1"/>
      <protection/>
    </xf>
    <xf numFmtId="169" fontId="8" fillId="0" borderId="1" xfId="22" applyNumberFormat="1" applyFont="1" applyFill="1" applyBorder="1" applyAlignment="1" applyProtection="1">
      <alignment vertical="center" wrapText="1"/>
      <protection/>
    </xf>
    <xf numFmtId="169" fontId="8" fillId="0" borderId="2" xfId="22" applyNumberFormat="1" applyFont="1" applyFill="1" applyBorder="1" applyAlignment="1" applyProtection="1">
      <alignment vertical="center" wrapText="1"/>
      <protection/>
    </xf>
    <xf numFmtId="169" fontId="9" fillId="3" borderId="2" xfId="22" applyNumberFormat="1" applyFont="1" applyFill="1" applyBorder="1" applyAlignment="1" applyProtection="1">
      <alignment vertical="center" wrapText="1"/>
      <protection/>
    </xf>
    <xf numFmtId="164" fontId="9" fillId="2" borderId="1" xfId="22" applyNumberFormat="1" applyFont="1" applyFill="1" applyBorder="1" applyAlignment="1" applyProtection="1">
      <alignment vertical="center" wrapText="1"/>
      <protection/>
    </xf>
    <xf numFmtId="164" fontId="9" fillId="2" borderId="1" xfId="22" applyNumberFormat="1" applyFont="1" applyFill="1" applyBorder="1" applyAlignment="1" applyProtection="1">
      <alignment horizontal="center" vertical="center" wrapText="1"/>
      <protection/>
    </xf>
    <xf numFmtId="169" fontId="9" fillId="2" borderId="1" xfId="22" applyNumberFormat="1" applyFont="1" applyFill="1" applyBorder="1" applyAlignment="1" applyProtection="1">
      <alignment vertical="center" wrapText="1"/>
      <protection/>
    </xf>
    <xf numFmtId="164" fontId="9" fillId="4" borderId="3" xfId="22" applyNumberFormat="1" applyFont="1" applyFill="1" applyBorder="1" applyAlignment="1" applyProtection="1">
      <alignment vertical="center" wrapText="1"/>
      <protection/>
    </xf>
    <xf numFmtId="164" fontId="8" fillId="4" borderId="1" xfId="22" applyNumberFormat="1" applyFont="1" applyFill="1" applyBorder="1" applyAlignment="1" applyProtection="1">
      <alignment horizontal="center" vertical="center" wrapText="1"/>
      <protection/>
    </xf>
    <xf numFmtId="169" fontId="8" fillId="4" borderId="1" xfId="22" applyNumberFormat="1" applyFont="1" applyFill="1" applyBorder="1" applyAlignment="1" applyProtection="1">
      <alignment vertical="center" wrapText="1"/>
      <protection/>
    </xf>
    <xf numFmtId="164" fontId="9" fillId="4" borderId="8" xfId="22" applyNumberFormat="1" applyFont="1" applyFill="1" applyBorder="1" applyAlignment="1" applyProtection="1">
      <alignment vertical="center" wrapText="1"/>
      <protection/>
    </xf>
    <xf numFmtId="164" fontId="7" fillId="0" borderId="1" xfId="22" applyNumberFormat="1" applyFont="1" applyFill="1" applyBorder="1" applyAlignment="1" applyProtection="1">
      <alignment horizontal="center" vertical="center" wrapText="1"/>
      <protection/>
    </xf>
    <xf numFmtId="164" fontId="7" fillId="0" borderId="3" xfId="22" applyNumberFormat="1" applyFont="1" applyFill="1" applyBorder="1" applyAlignment="1" applyProtection="1">
      <alignment horizontal="center" vertical="center" wrapText="1"/>
      <protection/>
    </xf>
    <xf numFmtId="164" fontId="8" fillId="0" borderId="8" xfId="22" applyNumberFormat="1" applyFont="1" applyFill="1" applyBorder="1" applyAlignment="1" applyProtection="1">
      <alignment horizontal="center" vertical="center" wrapText="1"/>
      <protection/>
    </xf>
    <xf numFmtId="164" fontId="7" fillId="0" borderId="8" xfId="22" applyNumberFormat="1" applyFont="1" applyFill="1" applyBorder="1" applyAlignment="1" applyProtection="1">
      <alignment horizontal="center" vertical="center" wrapText="1"/>
      <protection/>
    </xf>
    <xf numFmtId="169" fontId="8" fillId="0" borderId="3" xfId="22" applyNumberFormat="1" applyFont="1" applyFill="1" applyBorder="1" applyAlignment="1" applyProtection="1">
      <alignment vertical="center" wrapText="1"/>
      <protection/>
    </xf>
    <xf numFmtId="169" fontId="6" fillId="2" borderId="1" xfId="22" applyNumberFormat="1" applyFont="1" applyFill="1" applyBorder="1" applyAlignment="1" applyProtection="1">
      <alignment vertical="center" wrapText="1"/>
      <protection/>
    </xf>
    <xf numFmtId="169" fontId="6" fillId="2" borderId="1" xfId="0" applyNumberFormat="1" applyFont="1" applyFill="1" applyBorder="1" applyAlignment="1">
      <alignment/>
    </xf>
    <xf numFmtId="169" fontId="6" fillId="2" borderId="1" xfId="22" applyNumberFormat="1" applyFont="1" applyFill="1" applyBorder="1" applyAlignment="1" applyProtection="1">
      <alignment vertical="center"/>
      <protection/>
    </xf>
    <xf numFmtId="164" fontId="12" fillId="0" borderId="0" xfId="0" applyNumberFormat="1" applyFont="1" applyAlignment="1">
      <alignment/>
    </xf>
    <xf numFmtId="164" fontId="13" fillId="0" borderId="0" xfId="22" applyNumberFormat="1" applyFont="1" applyFill="1" applyBorder="1" applyAlignment="1" applyProtection="1">
      <alignment vertical="center"/>
      <protection/>
    </xf>
    <xf numFmtId="169" fontId="9" fillId="0" borderId="0" xfId="22" applyNumberFormat="1" applyFont="1" applyFill="1" applyBorder="1" applyAlignment="1" applyProtection="1">
      <alignment/>
      <protection/>
    </xf>
    <xf numFmtId="164" fontId="8" fillId="0" borderId="0" xfId="25" applyNumberFormat="1" applyFont="1" applyFill="1" applyBorder="1" applyAlignment="1" applyProtection="1">
      <alignment vertical="center"/>
      <protection/>
    </xf>
    <xf numFmtId="169" fontId="14" fillId="0" borderId="0" xfId="26" applyNumberFormat="1" applyFont="1" applyFill="1" applyBorder="1" applyAlignment="1" applyProtection="1">
      <alignment vertical="center" wrapText="1"/>
      <protection/>
    </xf>
    <xf numFmtId="164" fontId="15" fillId="0" borderId="0" xfId="22" applyNumberFormat="1" applyFont="1" applyFill="1" applyBorder="1" applyAlignment="1" applyProtection="1">
      <alignment vertical="center"/>
      <protection/>
    </xf>
    <xf numFmtId="164" fontId="16" fillId="0" borderId="0" xfId="22" applyNumberFormat="1" applyFont="1" applyFill="1" applyBorder="1" applyAlignment="1" applyProtection="1">
      <alignment vertical="center"/>
      <protection/>
    </xf>
    <xf numFmtId="164" fontId="16" fillId="0" borderId="0" xfId="22" applyNumberFormat="1" applyFont="1" applyFill="1" applyBorder="1" applyAlignment="1" applyProtection="1">
      <alignment horizontal="right" vertical="center"/>
      <protection/>
    </xf>
    <xf numFmtId="164" fontId="17" fillId="0" borderId="0" xfId="22" applyNumberFormat="1" applyFont="1" applyFill="1" applyBorder="1" applyAlignment="1" applyProtection="1">
      <alignment horizontal="center" vertical="center" wrapText="1"/>
      <protection/>
    </xf>
    <xf numFmtId="164" fontId="17" fillId="0" borderId="9" xfId="22" applyNumberFormat="1" applyFont="1" applyFill="1" applyBorder="1" applyAlignment="1" applyProtection="1">
      <alignment horizontal="center" vertical="center" wrapText="1"/>
      <protection/>
    </xf>
    <xf numFmtId="164" fontId="18" fillId="3" borderId="1" xfId="22" applyNumberFormat="1" applyFont="1" applyFill="1" applyBorder="1" applyAlignment="1" applyProtection="1">
      <alignment horizontal="center" vertical="center"/>
      <protection/>
    </xf>
    <xf numFmtId="164" fontId="18" fillId="3" borderId="1" xfId="22" applyNumberFormat="1" applyFont="1" applyFill="1" applyBorder="1" applyAlignment="1" applyProtection="1">
      <alignment horizontal="center" vertical="center" wrapText="1"/>
      <protection/>
    </xf>
    <xf numFmtId="164" fontId="19" fillId="0" borderId="1" xfId="22" applyNumberFormat="1" applyFont="1" applyFill="1" applyBorder="1" applyAlignment="1" applyProtection="1">
      <alignment horizontal="center" vertical="center"/>
      <protection/>
    </xf>
    <xf numFmtId="164" fontId="18" fillId="0" borderId="1" xfId="22" applyNumberFormat="1" applyFont="1" applyFill="1" applyBorder="1" applyAlignment="1" applyProtection="1">
      <alignment horizontal="center" vertical="center"/>
      <protection/>
    </xf>
    <xf numFmtId="169" fontId="19" fillId="0" borderId="1" xfId="22" applyNumberFormat="1" applyFont="1" applyFill="1" applyBorder="1" applyAlignment="1" applyProtection="1">
      <alignment horizontal="right" vertical="center"/>
      <protection/>
    </xf>
    <xf numFmtId="164" fontId="20" fillId="5" borderId="1" xfId="22" applyNumberFormat="1" applyFont="1" applyFill="1" applyBorder="1" applyAlignment="1" applyProtection="1">
      <alignment horizontal="right" vertical="center"/>
      <protection/>
    </xf>
    <xf numFmtId="169" fontId="18" fillId="5" borderId="1" xfId="22" applyNumberFormat="1" applyFont="1" applyFill="1" applyBorder="1" applyAlignment="1" applyProtection="1">
      <alignment horizontal="right" vertical="center"/>
      <protection/>
    </xf>
    <xf numFmtId="164" fontId="21" fillId="0" borderId="1" xfId="0" applyFont="1" applyFill="1" applyBorder="1" applyAlignment="1">
      <alignment vertical="center" wrapText="1"/>
    </xf>
    <xf numFmtId="169" fontId="19" fillId="0" borderId="1" xfId="22" applyNumberFormat="1" applyFont="1" applyFill="1" applyBorder="1" applyAlignment="1" applyProtection="1">
      <alignment vertical="center"/>
      <protection/>
    </xf>
    <xf numFmtId="169" fontId="18" fillId="5" borderId="1" xfId="22" applyNumberFormat="1" applyFont="1" applyFill="1" applyBorder="1" applyAlignment="1" applyProtection="1">
      <alignment vertical="center"/>
      <protection/>
    </xf>
    <xf numFmtId="169" fontId="18" fillId="5" borderId="1" xfId="0" applyNumberFormat="1" applyFont="1" applyFill="1" applyBorder="1" applyAlignment="1">
      <alignment vertical="center"/>
    </xf>
    <xf numFmtId="164" fontId="18" fillId="0" borderId="1" xfId="22" applyNumberFormat="1" applyFont="1" applyFill="1" applyBorder="1" applyAlignment="1" applyProtection="1">
      <alignment horizontal="center" vertical="center" wrapText="1"/>
      <protection/>
    </xf>
    <xf numFmtId="169" fontId="19" fillId="0" borderId="1" xfId="22" applyNumberFormat="1" applyFont="1" applyFill="1" applyBorder="1" applyAlignment="1" applyProtection="1">
      <alignment vertical="center" wrapText="1"/>
      <protection/>
    </xf>
    <xf numFmtId="169" fontId="18" fillId="0" borderId="1" xfId="22" applyNumberFormat="1" applyFont="1" applyFill="1" applyBorder="1" applyAlignment="1" applyProtection="1">
      <alignment vertical="center"/>
      <protection/>
    </xf>
    <xf numFmtId="164" fontId="20" fillId="5" borderId="1" xfId="22" applyNumberFormat="1" applyFont="1" applyFill="1" applyBorder="1" applyAlignment="1" applyProtection="1">
      <alignment horizontal="right" vertical="center" wrapText="1"/>
      <protection/>
    </xf>
    <xf numFmtId="169" fontId="18" fillId="5" borderId="1" xfId="22" applyNumberFormat="1" applyFont="1" applyFill="1" applyBorder="1" applyAlignment="1" applyProtection="1">
      <alignment vertical="center" wrapText="1"/>
      <protection/>
    </xf>
    <xf numFmtId="164" fontId="20" fillId="5" borderId="1" xfId="0" applyNumberFormat="1" applyFont="1" applyFill="1" applyBorder="1" applyAlignment="1">
      <alignment horizontal="right"/>
    </xf>
    <xf numFmtId="164" fontId="21" fillId="0" borderId="1" xfId="0" applyFont="1" applyBorder="1" applyAlignment="1">
      <alignment vertical="top" wrapText="1"/>
    </xf>
    <xf numFmtId="169" fontId="22" fillId="0" borderId="1" xfId="22" applyNumberFormat="1" applyFont="1" applyFill="1" applyBorder="1" applyAlignment="1" applyProtection="1">
      <alignment vertical="center" wrapText="1"/>
      <protection/>
    </xf>
    <xf numFmtId="169" fontId="22" fillId="0" borderId="9" xfId="0" applyNumberFormat="1" applyFont="1" applyBorder="1" applyAlignment="1">
      <alignment vertical="center"/>
    </xf>
    <xf numFmtId="169" fontId="22" fillId="0" borderId="1" xfId="0" applyNumberFormat="1" applyFont="1" applyFill="1" applyBorder="1" applyAlignment="1">
      <alignment vertical="center"/>
    </xf>
    <xf numFmtId="164" fontId="23" fillId="0" borderId="1" xfId="22" applyNumberFormat="1" applyFont="1" applyFill="1" applyBorder="1" applyAlignment="1" applyProtection="1">
      <alignment horizontal="right" vertical="center" wrapText="1"/>
      <protection/>
    </xf>
    <xf numFmtId="169" fontId="24" fillId="0" borderId="1" xfId="22" applyNumberFormat="1" applyFont="1" applyFill="1" applyBorder="1" applyAlignment="1" applyProtection="1">
      <alignment vertical="center" wrapText="1"/>
      <protection/>
    </xf>
    <xf numFmtId="169" fontId="22" fillId="0" borderId="1" xfId="22" applyNumberFormat="1" applyFont="1" applyFill="1" applyBorder="1" applyAlignment="1" applyProtection="1">
      <alignment vertical="center"/>
      <protection/>
    </xf>
    <xf numFmtId="164" fontId="21" fillId="0" borderId="1" xfId="0" applyFont="1" applyBorder="1" applyAlignment="1">
      <alignment vertical="center" wrapText="1"/>
    </xf>
    <xf numFmtId="164" fontId="19" fillId="0" borderId="1" xfId="22" applyNumberFormat="1" applyFont="1" applyFill="1" applyBorder="1" applyAlignment="1" applyProtection="1">
      <alignment horizontal="left" vertical="center" wrapText="1"/>
      <protection/>
    </xf>
    <xf numFmtId="169" fontId="24" fillId="0" borderId="1" xfId="22" applyNumberFormat="1" applyFont="1" applyFill="1" applyBorder="1" applyAlignment="1" applyProtection="1">
      <alignment vertical="center"/>
      <protection/>
    </xf>
    <xf numFmtId="169" fontId="24" fillId="5" borderId="1" xfId="22" applyNumberFormat="1" applyFont="1" applyFill="1" applyBorder="1" applyAlignment="1" applyProtection="1">
      <alignment vertical="center" wrapText="1"/>
      <protection/>
    </xf>
    <xf numFmtId="169" fontId="24" fillId="5" borderId="1" xfId="22" applyNumberFormat="1" applyFont="1" applyFill="1" applyBorder="1" applyAlignment="1" applyProtection="1">
      <alignment vertical="center"/>
      <protection/>
    </xf>
    <xf numFmtId="164" fontId="23" fillId="6" borderId="1" xfId="22" applyNumberFormat="1" applyFont="1" applyFill="1" applyBorder="1" applyAlignment="1" applyProtection="1">
      <alignment horizontal="center" vertical="center"/>
      <protection/>
    </xf>
    <xf numFmtId="169" fontId="24" fillId="6" borderId="1" xfId="22" applyNumberFormat="1" applyFont="1" applyFill="1" applyBorder="1" applyAlignment="1" applyProtection="1">
      <alignment vertical="center"/>
      <protection/>
    </xf>
    <xf numFmtId="169" fontId="24" fillId="6" borderId="1" xfId="0" applyNumberFormat="1" applyFont="1" applyFill="1" applyBorder="1" applyAlignment="1">
      <alignment vertical="center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Normalny 2 2" xfId="21"/>
    <cellStyle name="Normalny 3" xfId="22"/>
    <cellStyle name="Normalny 4" xfId="23"/>
    <cellStyle name="Normalny 4 2" xfId="24"/>
    <cellStyle name="Normalny_Arkusz1" xfId="25"/>
    <cellStyle name="Normalny_Arkusz3" xfId="26"/>
    <cellStyle name="Walutowy 2" xfId="27"/>
    <cellStyle name="Walutowy 2 2" xfId="28"/>
    <cellStyle name="Walutowy 3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H1" sqref="H1"/>
    </sheetView>
  </sheetViews>
  <sheetFormatPr defaultColWidth="8" defaultRowHeight="11.25" customHeight="1"/>
  <cols>
    <col min="1" max="1" width="3.796875" style="1" customWidth="1"/>
    <col min="2" max="2" width="26.8984375" style="1" customWidth="1"/>
    <col min="3" max="3" width="8.8984375" style="1" customWidth="1"/>
    <col min="4" max="4" width="9.09765625" style="1" customWidth="1"/>
    <col min="5" max="5" width="7.8984375" style="1" customWidth="1"/>
    <col min="6" max="6" width="8.3984375" style="1" customWidth="1"/>
    <col min="7" max="7" width="8.296875" style="1" customWidth="1"/>
    <col min="8" max="8" width="11" style="1" customWidth="1"/>
    <col min="9" max="9" width="9" style="1" customWidth="1"/>
    <col min="10" max="10" width="8.8984375" style="1" customWidth="1"/>
    <col min="11" max="11" width="11.3984375" style="1" customWidth="1"/>
    <col min="12" max="13" width="8.3984375" style="1" customWidth="1"/>
    <col min="14" max="14" width="16.59765625" style="1" customWidth="1"/>
    <col min="15" max="255" width="8.3984375" style="1" customWidth="1"/>
    <col min="256" max="16384" width="8.296875" style="1" customWidth="1"/>
  </cols>
  <sheetData>
    <row r="1" spans="2:11" ht="15" customHeight="1">
      <c r="B1" s="2"/>
      <c r="C1" s="2"/>
      <c r="D1" s="2"/>
      <c r="E1" s="2"/>
      <c r="G1" s="3"/>
      <c r="H1" s="4" t="s">
        <v>0</v>
      </c>
      <c r="I1" s="4"/>
      <c r="J1" s="4"/>
      <c r="K1" s="4"/>
    </row>
    <row r="2" spans="2:11" ht="15" customHeight="1">
      <c r="B2" s="2"/>
      <c r="C2" s="2"/>
      <c r="D2" s="2"/>
      <c r="E2" s="2"/>
      <c r="G2" s="3"/>
      <c r="H2" s="4"/>
      <c r="I2" s="4"/>
      <c r="J2" s="4"/>
      <c r="K2" s="4"/>
    </row>
    <row r="3" spans="2:11" ht="15" customHeight="1">
      <c r="B3" s="2"/>
      <c r="C3" s="2"/>
      <c r="D3" s="2"/>
      <c r="E3" s="2"/>
      <c r="G3" s="3"/>
      <c r="H3" s="4"/>
      <c r="I3" s="4"/>
      <c r="J3" s="4"/>
      <c r="K3" s="4"/>
    </row>
    <row r="4" spans="2:5" ht="0.75" customHeight="1">
      <c r="B4" s="2"/>
      <c r="C4" s="2"/>
      <c r="D4" s="2"/>
      <c r="E4" s="2"/>
    </row>
    <row r="5" spans="2:5" ht="9.75" customHeight="1">
      <c r="B5" s="2"/>
      <c r="C5" s="2"/>
      <c r="D5" s="2"/>
      <c r="E5" s="2"/>
    </row>
    <row r="6" spans="2:5" ht="0.75" customHeight="1">
      <c r="B6" s="2"/>
      <c r="C6" s="2"/>
      <c r="D6" s="2"/>
      <c r="E6" s="2"/>
    </row>
    <row r="7" spans="2:5" ht="9" customHeight="1">
      <c r="B7" s="2"/>
      <c r="C7" s="2"/>
      <c r="D7" s="2"/>
      <c r="E7" s="2"/>
    </row>
    <row r="8" spans="2:5" ht="0.75" customHeight="1">
      <c r="B8" s="2"/>
      <c r="C8" s="2"/>
      <c r="D8" s="2"/>
      <c r="E8" s="2"/>
    </row>
    <row r="9" spans="2:5" ht="0.75" customHeight="1">
      <c r="B9" s="2"/>
      <c r="C9" s="2"/>
      <c r="D9" s="2"/>
      <c r="E9" s="2"/>
    </row>
    <row r="10" spans="2:5" ht="27" customHeight="1">
      <c r="B10" s="5" t="s">
        <v>1</v>
      </c>
      <c r="C10" s="5"/>
      <c r="D10" s="5"/>
      <c r="E10" s="2"/>
    </row>
    <row r="11" spans="3:5" ht="0.75" customHeight="1">
      <c r="C11" s="6"/>
      <c r="D11" s="6"/>
      <c r="E11" s="6"/>
    </row>
    <row r="12" spans="3:5" ht="0.75" customHeight="1">
      <c r="C12" s="6"/>
      <c r="D12" s="6"/>
      <c r="E12" s="6"/>
    </row>
    <row r="13" spans="3:5" ht="0.75" customHeight="1">
      <c r="C13" s="6"/>
      <c r="D13" s="6"/>
      <c r="E13" s="6"/>
    </row>
    <row r="14" spans="3:5" ht="0.75" customHeight="1">
      <c r="C14" s="6"/>
      <c r="D14" s="6"/>
      <c r="E14" s="6"/>
    </row>
    <row r="15" spans="1:11" ht="10.5" customHeight="1">
      <c r="A15" s="7" t="s">
        <v>2</v>
      </c>
      <c r="B15" s="7" t="s">
        <v>3</v>
      </c>
      <c r="C15" s="7" t="s">
        <v>4</v>
      </c>
      <c r="D15" s="7"/>
      <c r="E15" s="7"/>
      <c r="F15" s="7" t="s">
        <v>5</v>
      </c>
      <c r="G15" s="7"/>
      <c r="H15" s="7"/>
      <c r="I15" s="7"/>
      <c r="J15" s="7"/>
      <c r="K15" s="7"/>
    </row>
    <row r="16" spans="1:11" ht="12" customHeight="1">
      <c r="A16" s="7"/>
      <c r="B16" s="7"/>
      <c r="C16" s="7"/>
      <c r="D16" s="7"/>
      <c r="E16" s="7"/>
      <c r="F16" s="7" t="s">
        <v>6</v>
      </c>
      <c r="G16" s="7" t="s">
        <v>7</v>
      </c>
      <c r="H16" s="7"/>
      <c r="I16" s="7" t="s">
        <v>8</v>
      </c>
      <c r="J16" s="7" t="s">
        <v>7</v>
      </c>
      <c r="K16" s="7"/>
    </row>
    <row r="17" spans="1:11" ht="69.75" customHeight="1">
      <c r="A17" s="7"/>
      <c r="B17" s="7"/>
      <c r="C17" s="7"/>
      <c r="D17" s="7"/>
      <c r="E17" s="7"/>
      <c r="F17" s="7"/>
      <c r="G17" s="7" t="s">
        <v>9</v>
      </c>
      <c r="H17" s="8" t="s">
        <v>10</v>
      </c>
      <c r="I17" s="7"/>
      <c r="J17" s="7" t="s">
        <v>9</v>
      </c>
      <c r="K17" s="8" t="s">
        <v>10</v>
      </c>
    </row>
    <row r="18" spans="1:11" ht="17.25" customHeight="1">
      <c r="A18" s="7"/>
      <c r="B18" s="7"/>
      <c r="C18" s="8" t="s">
        <v>11</v>
      </c>
      <c r="D18" s="7" t="s">
        <v>12</v>
      </c>
      <c r="E18" s="8" t="s">
        <v>13</v>
      </c>
      <c r="F18" s="7"/>
      <c r="G18" s="7"/>
      <c r="H18" s="8"/>
      <c r="I18" s="7"/>
      <c r="J18" s="7"/>
      <c r="K18" s="8"/>
    </row>
    <row r="19" spans="1:11" s="10" customFormat="1" ht="12.75" customHeight="1">
      <c r="A19" s="9">
        <v>1</v>
      </c>
      <c r="B19" s="9">
        <v>2</v>
      </c>
      <c r="C19" s="9">
        <v>3</v>
      </c>
      <c r="D19" s="9"/>
      <c r="E19" s="9"/>
      <c r="F19" s="9">
        <v>4</v>
      </c>
      <c r="G19" s="9">
        <v>5</v>
      </c>
      <c r="H19" s="9">
        <v>6</v>
      </c>
      <c r="I19" s="9">
        <v>7</v>
      </c>
      <c r="J19" s="9">
        <v>8</v>
      </c>
      <c r="K19" s="9">
        <v>9</v>
      </c>
    </row>
    <row r="20" spans="1:11" s="10" customFormat="1" ht="12.75" customHeight="1">
      <c r="A20" s="11" t="s">
        <v>14</v>
      </c>
      <c r="B20" s="12" t="s">
        <v>15</v>
      </c>
      <c r="C20" s="13">
        <v>1759414.21</v>
      </c>
      <c r="D20" s="13">
        <f>D21</f>
        <v>931.68</v>
      </c>
      <c r="E20" s="13">
        <f aca="true" t="shared" si="0" ref="E20:E27">SUM(C20:D20)</f>
        <v>1760345.89</v>
      </c>
      <c r="F20" s="13">
        <v>664328.63</v>
      </c>
      <c r="G20" s="13">
        <v>657328.63</v>
      </c>
      <c r="H20" s="13"/>
      <c r="I20" s="13">
        <v>1096017.26</v>
      </c>
      <c r="J20" s="14"/>
      <c r="K20" s="14"/>
    </row>
    <row r="21" spans="1:11" s="10" customFormat="1" ht="46.5" customHeight="1">
      <c r="A21" s="9"/>
      <c r="B21" s="15" t="s">
        <v>16</v>
      </c>
      <c r="C21" s="16">
        <v>656396.95</v>
      </c>
      <c r="D21" s="16">
        <v>931.68</v>
      </c>
      <c r="E21" s="16">
        <f t="shared" si="0"/>
        <v>657328.63</v>
      </c>
      <c r="F21" s="16">
        <v>931.68</v>
      </c>
      <c r="G21" s="16">
        <v>931.68</v>
      </c>
      <c r="H21" s="16"/>
      <c r="I21" s="16"/>
      <c r="J21" s="16"/>
      <c r="K21" s="16"/>
    </row>
    <row r="22" spans="1:11" s="10" customFormat="1" ht="27" customHeight="1">
      <c r="A22" s="12">
        <v>754</v>
      </c>
      <c r="B22" s="17" t="s">
        <v>17</v>
      </c>
      <c r="C22" s="13">
        <v>87800</v>
      </c>
      <c r="D22" s="13">
        <f>SUM(D23:D24)</f>
        <v>-8.58</v>
      </c>
      <c r="E22" s="13">
        <f t="shared" si="0"/>
        <v>87791.42</v>
      </c>
      <c r="F22" s="13">
        <v>7791.42</v>
      </c>
      <c r="G22" s="13">
        <v>1338.71</v>
      </c>
      <c r="H22" s="13">
        <v>6452.71</v>
      </c>
      <c r="I22" s="13">
        <v>80000</v>
      </c>
      <c r="J22" s="13">
        <v>80000</v>
      </c>
      <c r="K22" s="13"/>
    </row>
    <row r="23" spans="1:11" s="10" customFormat="1" ht="52.5" customHeight="1">
      <c r="A23" s="9"/>
      <c r="B23" s="15" t="s">
        <v>18</v>
      </c>
      <c r="C23" s="16">
        <v>6460</v>
      </c>
      <c r="D23" s="16">
        <v>-7.29</v>
      </c>
      <c r="E23" s="16">
        <f t="shared" si="0"/>
        <v>6452.71</v>
      </c>
      <c r="F23" s="16">
        <v>-7.29</v>
      </c>
      <c r="G23" s="16"/>
      <c r="H23" s="16">
        <v>-7.29</v>
      </c>
      <c r="I23" s="16"/>
      <c r="J23" s="16"/>
      <c r="K23" s="16"/>
    </row>
    <row r="24" spans="1:11" s="10" customFormat="1" ht="55.5" customHeight="1">
      <c r="A24" s="9"/>
      <c r="B24" s="15" t="s">
        <v>18</v>
      </c>
      <c r="C24" s="16">
        <v>1140</v>
      </c>
      <c r="D24" s="16">
        <v>-1.29</v>
      </c>
      <c r="E24" s="16">
        <f t="shared" si="0"/>
        <v>1138.71</v>
      </c>
      <c r="F24" s="16">
        <v>-1.29</v>
      </c>
      <c r="G24" s="16">
        <v>-1.29</v>
      </c>
      <c r="H24" s="16"/>
      <c r="I24" s="16"/>
      <c r="J24" s="16"/>
      <c r="K24" s="16"/>
    </row>
    <row r="25" spans="1:11" s="10" customFormat="1" ht="27" customHeight="1">
      <c r="A25" s="18">
        <v>801</v>
      </c>
      <c r="B25" s="17" t="s">
        <v>19</v>
      </c>
      <c r="C25" s="13">
        <v>1063916.76</v>
      </c>
      <c r="D25" s="13">
        <f>SUM(D26)</f>
        <v>16560</v>
      </c>
      <c r="E25" s="13">
        <f>SUM(C25:D25)</f>
        <v>1080476.76</v>
      </c>
      <c r="F25" s="13">
        <v>749449.76</v>
      </c>
      <c r="G25" s="13">
        <v>163938.81</v>
      </c>
      <c r="H25" s="13">
        <v>487983.95</v>
      </c>
      <c r="I25" s="13">
        <v>331027</v>
      </c>
      <c r="J25" s="13">
        <v>130526</v>
      </c>
      <c r="K25" s="13">
        <v>200501</v>
      </c>
    </row>
    <row r="26" spans="1:11" s="10" customFormat="1" ht="55.5" customHeight="1">
      <c r="A26" s="19"/>
      <c r="B26" s="15" t="s">
        <v>20</v>
      </c>
      <c r="C26" s="16">
        <v>21690</v>
      </c>
      <c r="D26" s="16">
        <v>16560</v>
      </c>
      <c r="E26" s="16">
        <f>SUM(C26:D26)</f>
        <v>38250</v>
      </c>
      <c r="F26" s="16">
        <v>16560</v>
      </c>
      <c r="G26" s="16"/>
      <c r="H26" s="16"/>
      <c r="I26" s="16"/>
      <c r="J26" s="16"/>
      <c r="K26" s="16"/>
    </row>
    <row r="27" spans="1:11" s="10" customFormat="1" ht="21" customHeight="1">
      <c r="A27" s="20">
        <v>852</v>
      </c>
      <c r="B27" s="17" t="s">
        <v>21</v>
      </c>
      <c r="C27" s="21">
        <v>5150404</v>
      </c>
      <c r="D27" s="21">
        <f>SUM(D28:D33)</f>
        <v>74186</v>
      </c>
      <c r="E27" s="21">
        <f t="shared" si="0"/>
        <v>5224590</v>
      </c>
      <c r="F27" s="21">
        <v>5224590</v>
      </c>
      <c r="G27" s="21">
        <v>5173590</v>
      </c>
      <c r="H27" s="21"/>
      <c r="I27" s="21"/>
      <c r="J27" s="21"/>
      <c r="K27" s="21"/>
    </row>
    <row r="28" spans="1:11" s="10" customFormat="1" ht="24" customHeight="1">
      <c r="A28" s="22"/>
      <c r="B28" s="23" t="s">
        <v>16</v>
      </c>
      <c r="C28" s="24">
        <v>4018703</v>
      </c>
      <c r="D28" s="24">
        <v>1395</v>
      </c>
      <c r="E28" s="25">
        <f>SUM(C28:D29)</f>
        <v>4020598</v>
      </c>
      <c r="F28" s="24">
        <v>1395</v>
      </c>
      <c r="G28" s="24">
        <v>1395</v>
      </c>
      <c r="H28" s="24"/>
      <c r="I28" s="24"/>
      <c r="J28" s="24"/>
      <c r="K28" s="24"/>
    </row>
    <row r="29" spans="1:11" s="10" customFormat="1" ht="20.25" customHeight="1">
      <c r="A29" s="22"/>
      <c r="B29" s="23"/>
      <c r="C29" s="24"/>
      <c r="D29" s="24">
        <v>500</v>
      </c>
      <c r="E29" s="25"/>
      <c r="F29" s="24">
        <v>500</v>
      </c>
      <c r="G29" s="24">
        <v>500</v>
      </c>
      <c r="H29" s="24"/>
      <c r="I29" s="24"/>
      <c r="J29" s="24"/>
      <c r="K29" s="24"/>
    </row>
    <row r="30" spans="1:11" s="10" customFormat="1" ht="20.25" customHeight="1">
      <c r="A30" s="22"/>
      <c r="B30" s="23" t="s">
        <v>22</v>
      </c>
      <c r="C30" s="24">
        <v>814601</v>
      </c>
      <c r="D30" s="24">
        <v>1300</v>
      </c>
      <c r="E30" s="24">
        <f>SUM(C30:D33)</f>
        <v>886892</v>
      </c>
      <c r="F30" s="24">
        <v>1300</v>
      </c>
      <c r="G30" s="24">
        <v>1300</v>
      </c>
      <c r="H30" s="24"/>
      <c r="I30" s="24"/>
      <c r="J30" s="24"/>
      <c r="K30" s="24"/>
    </row>
    <row r="31" spans="1:11" s="10" customFormat="1" ht="20.25" customHeight="1">
      <c r="A31" s="22"/>
      <c r="B31" s="23"/>
      <c r="C31" s="24"/>
      <c r="D31" s="24">
        <v>16891</v>
      </c>
      <c r="E31" s="24"/>
      <c r="F31" s="24">
        <v>16891</v>
      </c>
      <c r="G31" s="24">
        <v>16891</v>
      </c>
      <c r="H31" s="24"/>
      <c r="I31" s="24"/>
      <c r="J31" s="24"/>
      <c r="K31" s="24"/>
    </row>
    <row r="32" spans="1:11" s="10" customFormat="1" ht="20.25" customHeight="1">
      <c r="A32" s="22"/>
      <c r="B32" s="23"/>
      <c r="C32" s="24"/>
      <c r="D32" s="24">
        <v>40000</v>
      </c>
      <c r="E32" s="24"/>
      <c r="F32" s="24">
        <v>40000</v>
      </c>
      <c r="G32" s="24">
        <v>40000</v>
      </c>
      <c r="H32" s="24"/>
      <c r="I32" s="24"/>
      <c r="J32" s="24"/>
      <c r="K32" s="24"/>
    </row>
    <row r="33" spans="1:11" s="10" customFormat="1" ht="20.25" customHeight="1">
      <c r="A33" s="22"/>
      <c r="B33" s="23"/>
      <c r="C33" s="24"/>
      <c r="D33" s="24">
        <v>14100</v>
      </c>
      <c r="E33" s="24"/>
      <c r="F33" s="24">
        <v>14100</v>
      </c>
      <c r="G33" s="24">
        <v>14100</v>
      </c>
      <c r="H33" s="24"/>
      <c r="I33" s="24"/>
      <c r="J33" s="24"/>
      <c r="K33" s="24"/>
    </row>
    <row r="34" spans="1:11" ht="11.25" customHeight="1">
      <c r="A34" s="26" t="s">
        <v>23</v>
      </c>
      <c r="B34" s="26"/>
      <c r="C34" s="27">
        <v>32942954.8</v>
      </c>
      <c r="D34" s="27">
        <v>91677.68</v>
      </c>
      <c r="E34" s="27">
        <f>SUM(C34:D35)</f>
        <v>33034623.900000002</v>
      </c>
      <c r="F34" s="27">
        <v>31351447.37</v>
      </c>
      <c r="G34" s="27">
        <v>6738806.28</v>
      </c>
      <c r="H34" s="27">
        <v>703359.09</v>
      </c>
      <c r="I34" s="27">
        <v>1683176.53</v>
      </c>
      <c r="J34" s="27">
        <v>218275.53</v>
      </c>
      <c r="K34" s="27">
        <v>200501</v>
      </c>
    </row>
    <row r="35" spans="1:11" ht="11.25" customHeight="1">
      <c r="A35" s="26"/>
      <c r="B35" s="26"/>
      <c r="C35" s="27"/>
      <c r="D35" s="28">
        <v>-8.58</v>
      </c>
      <c r="E35" s="27"/>
      <c r="F35" s="27"/>
      <c r="G35" s="27"/>
      <c r="H35" s="27"/>
      <c r="I35" s="27"/>
      <c r="J35" s="27"/>
      <c r="K35" s="27"/>
    </row>
    <row r="36" spans="2:11" ht="11.25" customHeight="1"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2:11" ht="11.25" customHeight="1"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2:11" ht="11.25" customHeight="1"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2:11" ht="11.25" customHeight="1"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2:11" ht="11.25" customHeight="1"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2:11" ht="11.25" customHeight="1"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2:11" ht="11.25" customHeight="1"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2:11" ht="11.25" customHeight="1"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2:11" ht="11.25" customHeight="1"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2:11" ht="11.25" customHeight="1"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2:5" ht="11.25" customHeight="1">
      <c r="B46" s="29"/>
      <c r="C46" s="29"/>
      <c r="D46" s="29"/>
      <c r="E46" s="29"/>
    </row>
    <row r="47" spans="2:5" ht="11.25" customHeight="1">
      <c r="B47" s="29"/>
      <c r="C47" s="29"/>
      <c r="D47" s="29"/>
      <c r="E47" s="29"/>
    </row>
    <row r="48" spans="2:5" ht="11.25" customHeight="1">
      <c r="B48" s="29"/>
      <c r="C48" s="29"/>
      <c r="D48" s="29"/>
      <c r="E48" s="29"/>
    </row>
    <row r="49" spans="2:5" ht="11.25" customHeight="1">
      <c r="B49" s="29"/>
      <c r="C49" s="29"/>
      <c r="D49" s="29"/>
      <c r="E49" s="29"/>
    </row>
    <row r="50" spans="2:5" ht="11.25" customHeight="1">
      <c r="B50" s="29"/>
      <c r="C50" s="29"/>
      <c r="D50" s="29"/>
      <c r="E50" s="29"/>
    </row>
    <row r="51" spans="2:5" ht="11.25" customHeight="1">
      <c r="B51" s="29"/>
      <c r="C51" s="29"/>
      <c r="D51" s="29"/>
      <c r="E51" s="29"/>
    </row>
    <row r="52" spans="2:5" ht="11.25" customHeight="1">
      <c r="B52" s="29"/>
      <c r="C52" s="29"/>
      <c r="D52" s="29"/>
      <c r="E52" s="29"/>
    </row>
  </sheetData>
  <mergeCells count="29">
    <mergeCell ref="H1:K3"/>
    <mergeCell ref="B10:D10"/>
    <mergeCell ref="C11:E11"/>
    <mergeCell ref="A15:A17"/>
    <mergeCell ref="B15:B17"/>
    <mergeCell ref="C15:E17"/>
    <mergeCell ref="F15:K15"/>
    <mergeCell ref="F16:F17"/>
    <mergeCell ref="G16:H16"/>
    <mergeCell ref="I16:I17"/>
    <mergeCell ref="J16:K16"/>
    <mergeCell ref="C19:E19"/>
    <mergeCell ref="A23:A24"/>
    <mergeCell ref="A28:A33"/>
    <mergeCell ref="B28:B29"/>
    <mergeCell ref="C28:C29"/>
    <mergeCell ref="E28:E29"/>
    <mergeCell ref="B30:B33"/>
    <mergeCell ref="C30:C33"/>
    <mergeCell ref="E30:E33"/>
    <mergeCell ref="A34:B35"/>
    <mergeCell ref="C34:C35"/>
    <mergeCell ref="E34:E35"/>
    <mergeCell ref="F34:F35"/>
    <mergeCell ref="G34:G35"/>
    <mergeCell ref="H34:H35"/>
    <mergeCell ref="I34:I35"/>
    <mergeCell ref="J34:J35"/>
    <mergeCell ref="K34:K35"/>
  </mergeCells>
  <printOptions/>
  <pageMargins left="0.7875" right="0.7875" top="0.7875" bottom="0.7875" header="0.5118055555555555" footer="0.5118055555555555"/>
  <pageSetup horizontalDpi="300" verticalDpi="30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9"/>
  <sheetViews>
    <sheetView workbookViewId="0" topLeftCell="A1">
      <selection activeCell="C35" sqref="C35"/>
    </sheetView>
  </sheetViews>
  <sheetFormatPr defaultColWidth="8" defaultRowHeight="11.25" customHeight="1"/>
  <cols>
    <col min="1" max="1" width="6.296875" style="1" customWidth="1"/>
    <col min="2" max="2" width="8.796875" style="1" customWidth="1"/>
    <col min="3" max="3" width="32" style="1" customWidth="1"/>
    <col min="4" max="6" width="11.59765625" style="1" customWidth="1"/>
    <col min="7" max="7" width="12.296875" style="1" customWidth="1"/>
    <col min="8" max="8" width="11.3984375" style="1" customWidth="1"/>
    <col min="9" max="9" width="8.3984375" style="1" customWidth="1"/>
    <col min="10" max="10" width="12.296875" style="1" customWidth="1"/>
    <col min="11" max="11" width="8.3984375" style="1" customWidth="1"/>
    <col min="12" max="12" width="10.796875" style="1" customWidth="1"/>
    <col min="13" max="255" width="8.3984375" style="1" customWidth="1"/>
    <col min="256" max="16384" width="8.296875" style="1" customWidth="1"/>
  </cols>
  <sheetData>
    <row r="1" spans="4:8" ht="11.25" customHeight="1">
      <c r="D1" s="3"/>
      <c r="E1" s="3"/>
      <c r="F1" s="3"/>
      <c r="G1" s="3"/>
      <c r="H1" s="30" t="s">
        <v>24</v>
      </c>
    </row>
    <row r="2" spans="4:8" ht="11.25" customHeight="1">
      <c r="D2" s="3"/>
      <c r="E2" s="3"/>
      <c r="F2" s="3"/>
      <c r="G2" s="3"/>
      <c r="H2" s="30" t="s">
        <v>25</v>
      </c>
    </row>
    <row r="3" ht="10.5" customHeight="1">
      <c r="C3" s="31" t="s">
        <v>26</v>
      </c>
    </row>
    <row r="4" spans="1:8" ht="15" customHeight="1">
      <c r="A4" s="32"/>
      <c r="B4" s="32"/>
      <c r="C4" s="32"/>
      <c r="D4" s="32" t="s">
        <v>27</v>
      </c>
      <c r="E4" s="32"/>
      <c r="F4" s="32"/>
      <c r="G4" s="32"/>
      <c r="H4" s="32"/>
    </row>
    <row r="5" spans="1:8" ht="12" customHeight="1">
      <c r="A5" s="33" t="s">
        <v>2</v>
      </c>
      <c r="B5" s="33" t="s">
        <v>28</v>
      </c>
      <c r="C5" s="33" t="s">
        <v>29</v>
      </c>
      <c r="D5" s="33" t="s">
        <v>4</v>
      </c>
      <c r="E5" s="33"/>
      <c r="F5" s="33"/>
      <c r="G5" s="33" t="s">
        <v>5</v>
      </c>
      <c r="H5" s="33"/>
    </row>
    <row r="6" spans="1:8" ht="10.5" customHeight="1">
      <c r="A6" s="33"/>
      <c r="B6" s="33"/>
      <c r="C6" s="33"/>
      <c r="D6" s="33"/>
      <c r="E6" s="33"/>
      <c r="F6" s="33"/>
      <c r="G6" s="33" t="s">
        <v>6</v>
      </c>
      <c r="H6" s="34" t="s">
        <v>8</v>
      </c>
    </row>
    <row r="7" spans="1:8" ht="13.5" customHeight="1">
      <c r="A7" s="33"/>
      <c r="B7" s="33"/>
      <c r="C7" s="33"/>
      <c r="D7" s="34" t="s">
        <v>11</v>
      </c>
      <c r="E7" s="34" t="s">
        <v>12</v>
      </c>
      <c r="F7" s="34" t="s">
        <v>30</v>
      </c>
      <c r="G7" s="33"/>
      <c r="H7" s="34"/>
    </row>
    <row r="8" spans="1:8" s="10" customFormat="1" ht="12.75" customHeight="1">
      <c r="A8" s="35">
        <v>1</v>
      </c>
      <c r="B8" s="35">
        <v>2</v>
      </c>
      <c r="C8" s="35">
        <v>3</v>
      </c>
      <c r="D8" s="35">
        <v>4</v>
      </c>
      <c r="E8" s="35"/>
      <c r="F8" s="35"/>
      <c r="G8" s="35">
        <v>5</v>
      </c>
      <c r="H8" s="35">
        <v>6</v>
      </c>
    </row>
    <row r="9" spans="1:8" s="10" customFormat="1" ht="9.75" customHeight="1">
      <c r="A9" s="36" t="s">
        <v>14</v>
      </c>
      <c r="B9" s="36" t="s">
        <v>15</v>
      </c>
      <c r="C9" s="36"/>
      <c r="D9" s="27">
        <v>5157913.14</v>
      </c>
      <c r="E9" s="27">
        <f>SUM(E10:E14)</f>
        <v>-551068.32</v>
      </c>
      <c r="F9" s="27">
        <f>SUM(D9:E9)</f>
        <v>4606844.819999999</v>
      </c>
      <c r="G9" s="27">
        <v>708828.63</v>
      </c>
      <c r="H9" s="27">
        <v>3898016.19</v>
      </c>
    </row>
    <row r="10" spans="1:8" s="10" customFormat="1" ht="9.75" customHeight="1">
      <c r="A10" s="37"/>
      <c r="B10" s="38" t="s">
        <v>31</v>
      </c>
      <c r="C10" s="38" t="s">
        <v>32</v>
      </c>
      <c r="D10" s="24">
        <v>4485216.19</v>
      </c>
      <c r="E10" s="24">
        <v>7000</v>
      </c>
      <c r="F10" s="24">
        <f>SUM(D10:E12)</f>
        <v>3933216.1900000004</v>
      </c>
      <c r="G10" s="24">
        <v>7000</v>
      </c>
      <c r="H10" s="24"/>
    </row>
    <row r="11" spans="1:8" s="10" customFormat="1" ht="9.75" customHeight="1">
      <c r="A11" s="37"/>
      <c r="B11" s="38"/>
      <c r="C11" s="38"/>
      <c r="D11" s="24"/>
      <c r="E11" s="24">
        <v>-400000</v>
      </c>
      <c r="F11" s="24"/>
      <c r="G11" s="24"/>
      <c r="H11" s="24">
        <v>-400000</v>
      </c>
    </row>
    <row r="12" spans="1:8" s="10" customFormat="1" ht="9.75" customHeight="1">
      <c r="A12" s="37"/>
      <c r="B12" s="38"/>
      <c r="C12" s="38"/>
      <c r="D12" s="24"/>
      <c r="E12" s="24">
        <v>-159000</v>
      </c>
      <c r="F12" s="24"/>
      <c r="G12" s="24"/>
      <c r="H12" s="24">
        <v>-159000</v>
      </c>
    </row>
    <row r="13" spans="1:8" s="10" customFormat="1" ht="12.75" customHeight="1">
      <c r="A13" s="37"/>
      <c r="B13" s="39" t="s">
        <v>33</v>
      </c>
      <c r="C13" s="40" t="s">
        <v>34</v>
      </c>
      <c r="D13" s="41">
        <v>656396.95</v>
      </c>
      <c r="E13" s="41">
        <v>913.41</v>
      </c>
      <c r="F13" s="41">
        <f>SUM(D13:E13)</f>
        <v>657310.36</v>
      </c>
      <c r="G13" s="41">
        <v>913.41</v>
      </c>
      <c r="H13" s="41"/>
    </row>
    <row r="14" spans="1:8" s="10" customFormat="1" ht="12.75" customHeight="1">
      <c r="A14" s="37"/>
      <c r="B14" s="39"/>
      <c r="C14" s="40"/>
      <c r="D14" s="41"/>
      <c r="E14" s="41">
        <v>18.27</v>
      </c>
      <c r="F14" s="41"/>
      <c r="G14" s="41">
        <v>18.27</v>
      </c>
      <c r="H14" s="41"/>
    </row>
    <row r="15" spans="1:8" s="10" customFormat="1" ht="12.75" customHeight="1">
      <c r="A15" s="18">
        <v>400</v>
      </c>
      <c r="B15" s="12" t="s">
        <v>35</v>
      </c>
      <c r="C15" s="12"/>
      <c r="D15" s="42">
        <v>48200</v>
      </c>
      <c r="E15" s="21">
        <f>E16</f>
        <v>2000</v>
      </c>
      <c r="F15" s="42">
        <f>SUM(D15:E15)</f>
        <v>50200</v>
      </c>
      <c r="G15" s="21">
        <v>50200</v>
      </c>
      <c r="H15" s="21">
        <v>0</v>
      </c>
    </row>
    <row r="16" spans="1:8" s="10" customFormat="1" ht="12.75" customHeight="1">
      <c r="A16" s="43"/>
      <c r="B16" s="44">
        <v>40002</v>
      </c>
      <c r="C16" s="44" t="s">
        <v>36</v>
      </c>
      <c r="D16" s="45">
        <v>48200</v>
      </c>
      <c r="E16" s="41">
        <v>2000</v>
      </c>
      <c r="F16" s="45">
        <f>SUM(D16:E16)</f>
        <v>50200</v>
      </c>
      <c r="G16" s="41">
        <v>2000</v>
      </c>
      <c r="H16" s="41"/>
    </row>
    <row r="17" spans="1:8" s="10" customFormat="1" ht="12.75" customHeight="1">
      <c r="A17" s="46">
        <v>600</v>
      </c>
      <c r="B17" s="12" t="s">
        <v>37</v>
      </c>
      <c r="C17" s="12"/>
      <c r="D17" s="42">
        <v>2041849.95</v>
      </c>
      <c r="E17" s="21">
        <f>SUM(E18:E19)</f>
        <v>200420</v>
      </c>
      <c r="F17" s="42">
        <f>SUM(D17:E17)</f>
        <v>2242269.95</v>
      </c>
      <c r="G17" s="21">
        <v>1830595.91</v>
      </c>
      <c r="H17" s="21">
        <v>411674.04</v>
      </c>
    </row>
    <row r="18" spans="1:8" s="10" customFormat="1" ht="12.75" customHeight="1">
      <c r="A18" s="37"/>
      <c r="B18" s="47">
        <v>60016</v>
      </c>
      <c r="C18" s="47" t="s">
        <v>38</v>
      </c>
      <c r="D18" s="41">
        <v>1871957.23</v>
      </c>
      <c r="E18" s="41">
        <v>50420</v>
      </c>
      <c r="F18" s="41">
        <f>SUM(D18:E19)</f>
        <v>2072377.23</v>
      </c>
      <c r="G18" s="41">
        <v>50420</v>
      </c>
      <c r="H18" s="41"/>
    </row>
    <row r="19" spans="1:8" s="10" customFormat="1" ht="12.75" customHeight="1">
      <c r="A19" s="37"/>
      <c r="B19" s="47"/>
      <c r="C19" s="47"/>
      <c r="D19" s="41"/>
      <c r="E19" s="41">
        <v>150000</v>
      </c>
      <c r="F19" s="41"/>
      <c r="G19" s="41">
        <v>150000</v>
      </c>
      <c r="H19" s="41"/>
    </row>
    <row r="20" spans="1:8" s="10" customFormat="1" ht="12.75" customHeight="1">
      <c r="A20" s="46">
        <v>700</v>
      </c>
      <c r="B20" s="12" t="s">
        <v>39</v>
      </c>
      <c r="C20" s="12"/>
      <c r="D20" s="48">
        <v>766803.35</v>
      </c>
      <c r="E20" s="21">
        <f>E21</f>
        <v>30000</v>
      </c>
      <c r="F20" s="48">
        <f>SUM(D20:E20)</f>
        <v>796803.35</v>
      </c>
      <c r="G20" s="21">
        <v>420800</v>
      </c>
      <c r="H20" s="21">
        <v>376003.35</v>
      </c>
    </row>
    <row r="21" spans="1:8" s="10" customFormat="1" ht="12.75" customHeight="1">
      <c r="A21" s="43"/>
      <c r="B21" s="49">
        <v>70005</v>
      </c>
      <c r="C21" s="49" t="s">
        <v>40</v>
      </c>
      <c r="D21" s="50">
        <v>766803.35</v>
      </c>
      <c r="E21" s="51">
        <v>30000</v>
      </c>
      <c r="F21" s="50">
        <f>SUM(D21:E21)</f>
        <v>796803.35</v>
      </c>
      <c r="G21" s="51">
        <v>30000</v>
      </c>
      <c r="H21" s="51"/>
    </row>
    <row r="22" spans="1:8" s="10" customFormat="1" ht="12.75" customHeight="1">
      <c r="A22" s="46">
        <v>750</v>
      </c>
      <c r="B22" s="12" t="s">
        <v>41</v>
      </c>
      <c r="C22" s="12"/>
      <c r="D22" s="48">
        <v>3249953.66</v>
      </c>
      <c r="E22" s="21">
        <f>SUM(E23:E28)</f>
        <v>59000</v>
      </c>
      <c r="F22" s="48">
        <f>SUM(D22:E22)</f>
        <v>3308953.66</v>
      </c>
      <c r="G22" s="21">
        <v>3287990.04</v>
      </c>
      <c r="H22" s="21">
        <v>20963.62</v>
      </c>
    </row>
    <row r="23" spans="1:8" s="10" customFormat="1" ht="12.75" customHeight="1">
      <c r="A23" s="37"/>
      <c r="B23" s="47">
        <v>75023</v>
      </c>
      <c r="C23" s="47" t="s">
        <v>42</v>
      </c>
      <c r="D23" s="51">
        <v>2947848.04</v>
      </c>
      <c r="E23" s="51">
        <v>10000</v>
      </c>
      <c r="F23" s="51">
        <f>SUM(D23:E28)</f>
        <v>3006848.04</v>
      </c>
      <c r="G23" s="51">
        <v>10000</v>
      </c>
      <c r="H23" s="51"/>
    </row>
    <row r="24" spans="1:8" s="10" customFormat="1" ht="12.75" customHeight="1">
      <c r="A24" s="37"/>
      <c r="B24" s="47"/>
      <c r="C24" s="47"/>
      <c r="D24" s="51"/>
      <c r="E24" s="51">
        <v>40000</v>
      </c>
      <c r="F24" s="51"/>
      <c r="G24" s="51">
        <v>40000</v>
      </c>
      <c r="H24" s="51"/>
    </row>
    <row r="25" spans="1:8" s="10" customFormat="1" ht="12.75" customHeight="1">
      <c r="A25" s="37"/>
      <c r="B25" s="47"/>
      <c r="C25" s="47"/>
      <c r="D25" s="51"/>
      <c r="E25" s="51">
        <v>1000</v>
      </c>
      <c r="F25" s="51"/>
      <c r="G25" s="51">
        <v>1000</v>
      </c>
      <c r="H25" s="51"/>
    </row>
    <row r="26" spans="1:8" s="10" customFormat="1" ht="12.75" customHeight="1">
      <c r="A26" s="37"/>
      <c r="B26" s="47"/>
      <c r="C26" s="47"/>
      <c r="D26" s="51"/>
      <c r="E26" s="51">
        <v>1000</v>
      </c>
      <c r="F26" s="51"/>
      <c r="G26" s="51">
        <v>1000</v>
      </c>
      <c r="H26" s="51"/>
    </row>
    <row r="27" spans="1:8" s="10" customFormat="1" ht="12.75" customHeight="1">
      <c r="A27" s="37"/>
      <c r="B27" s="47"/>
      <c r="C27" s="47"/>
      <c r="D27" s="51"/>
      <c r="E27" s="51">
        <v>6000</v>
      </c>
      <c r="F27" s="51"/>
      <c r="G27" s="51">
        <v>6000</v>
      </c>
      <c r="H27" s="51"/>
    </row>
    <row r="28" spans="1:8" s="10" customFormat="1" ht="12.75" customHeight="1">
      <c r="A28" s="37"/>
      <c r="B28" s="47"/>
      <c r="C28" s="47"/>
      <c r="D28" s="51"/>
      <c r="E28" s="51">
        <v>1000</v>
      </c>
      <c r="F28" s="51"/>
      <c r="G28" s="51">
        <v>1000</v>
      </c>
      <c r="H28" s="51"/>
    </row>
    <row r="29" spans="1:8" s="10" customFormat="1" ht="14.25" customHeight="1">
      <c r="A29" s="36">
        <v>754</v>
      </c>
      <c r="B29" s="36" t="s">
        <v>17</v>
      </c>
      <c r="C29" s="36"/>
      <c r="D29" s="27">
        <v>505160</v>
      </c>
      <c r="E29" s="27">
        <f>SUM(E30:E33)</f>
        <v>991.4200000000001</v>
      </c>
      <c r="F29" s="27">
        <f>SUM(D29:E29)</f>
        <v>506151.42</v>
      </c>
      <c r="G29" s="27">
        <v>276151.42</v>
      </c>
      <c r="H29" s="27">
        <v>230000</v>
      </c>
    </row>
    <row r="30" spans="1:8" s="10" customFormat="1" ht="12.75" customHeight="1">
      <c r="A30" s="35"/>
      <c r="B30" s="47">
        <v>75412</v>
      </c>
      <c r="C30" s="47" t="s">
        <v>43</v>
      </c>
      <c r="D30" s="52">
        <v>499800</v>
      </c>
      <c r="E30" s="41">
        <v>-7.28</v>
      </c>
      <c r="F30" s="41">
        <f>SUM(D30:E32)</f>
        <v>499791.42</v>
      </c>
      <c r="G30" s="41">
        <v>-7.28</v>
      </c>
      <c r="H30" s="41"/>
    </row>
    <row r="31" spans="1:8" s="10" customFormat="1" ht="12.75" customHeight="1">
      <c r="A31" s="35"/>
      <c r="B31" s="47"/>
      <c r="C31" s="47"/>
      <c r="D31" s="52"/>
      <c r="E31" s="41">
        <v>-1.29</v>
      </c>
      <c r="F31" s="41"/>
      <c r="G31" s="41">
        <v>-1.29</v>
      </c>
      <c r="H31" s="41"/>
    </row>
    <row r="32" spans="1:8" s="10" customFormat="1" ht="12.75" customHeight="1">
      <c r="A32" s="35"/>
      <c r="B32" s="47"/>
      <c r="C32" s="47"/>
      <c r="D32" s="52"/>
      <c r="E32" s="41">
        <v>-0.01</v>
      </c>
      <c r="F32" s="41"/>
      <c r="G32" s="41">
        <v>-0.01</v>
      </c>
      <c r="H32" s="41"/>
    </row>
    <row r="33" spans="1:8" s="10" customFormat="1" ht="12.75" customHeight="1">
      <c r="A33" s="35"/>
      <c r="B33" s="53">
        <v>75414</v>
      </c>
      <c r="C33" s="54" t="s">
        <v>44</v>
      </c>
      <c r="D33" s="55">
        <v>5360</v>
      </c>
      <c r="E33" s="41">
        <v>1000</v>
      </c>
      <c r="F33" s="56">
        <f>SUM(D33:E33)</f>
        <v>6360</v>
      </c>
      <c r="G33" s="41">
        <v>1000</v>
      </c>
      <c r="H33" s="41"/>
    </row>
    <row r="34" spans="1:8" s="10" customFormat="1" ht="12.75" customHeight="1">
      <c r="A34" s="18">
        <v>801</v>
      </c>
      <c r="B34" s="12" t="s">
        <v>19</v>
      </c>
      <c r="C34" s="12"/>
      <c r="D34" s="57">
        <v>13200025.91</v>
      </c>
      <c r="E34" s="21">
        <f>SUM(E35:E68)</f>
        <v>226140</v>
      </c>
      <c r="F34" s="48">
        <f>SUM(D34:E34)</f>
        <v>13426165.91</v>
      </c>
      <c r="G34" s="21">
        <v>13110847.57</v>
      </c>
      <c r="H34" s="21">
        <v>315318.34</v>
      </c>
    </row>
    <row r="35" spans="1:8" s="10" customFormat="1" ht="12.75" customHeight="1">
      <c r="A35" s="35"/>
      <c r="B35" s="58">
        <v>80101</v>
      </c>
      <c r="C35" s="58" t="s">
        <v>45</v>
      </c>
      <c r="D35" s="59">
        <v>8258865.15</v>
      </c>
      <c r="E35" s="60">
        <v>52000</v>
      </c>
      <c r="F35" s="60">
        <f>SUM(D35:E45)</f>
        <v>8398890.15</v>
      </c>
      <c r="G35" s="41">
        <v>52000</v>
      </c>
      <c r="H35" s="41"/>
    </row>
    <row r="36" spans="1:8" s="10" customFormat="1" ht="12.75" customHeight="1">
      <c r="A36" s="35"/>
      <c r="B36" s="58"/>
      <c r="C36" s="58"/>
      <c r="D36" s="59"/>
      <c r="E36" s="60">
        <v>58000</v>
      </c>
      <c r="F36" s="60"/>
      <c r="G36" s="41">
        <v>58000</v>
      </c>
      <c r="H36" s="41"/>
    </row>
    <row r="37" spans="1:8" s="10" customFormat="1" ht="12.75" customHeight="1">
      <c r="A37" s="35"/>
      <c r="B37" s="58"/>
      <c r="C37" s="58"/>
      <c r="D37" s="59"/>
      <c r="E37" s="60">
        <v>-4000</v>
      </c>
      <c r="F37" s="60"/>
      <c r="G37" s="41">
        <v>-4000</v>
      </c>
      <c r="H37" s="41"/>
    </row>
    <row r="38" spans="1:8" s="10" customFormat="1" ht="12.75" customHeight="1">
      <c r="A38" s="35"/>
      <c r="B38" s="58"/>
      <c r="C38" s="58"/>
      <c r="D38" s="59"/>
      <c r="E38" s="60">
        <v>4170</v>
      </c>
      <c r="F38" s="60"/>
      <c r="G38" s="41">
        <v>4170</v>
      </c>
      <c r="H38" s="41"/>
    </row>
    <row r="39" spans="1:8" s="10" customFormat="1" ht="12.75" customHeight="1">
      <c r="A39" s="35"/>
      <c r="B39" s="58"/>
      <c r="C39" s="58"/>
      <c r="D39" s="59"/>
      <c r="E39" s="60">
        <v>625</v>
      </c>
      <c r="F39" s="60"/>
      <c r="G39" s="41">
        <v>625</v>
      </c>
      <c r="H39" s="41"/>
    </row>
    <row r="40" spans="1:8" s="10" customFormat="1" ht="12.75" customHeight="1">
      <c r="A40" s="35"/>
      <c r="B40" s="58"/>
      <c r="C40" s="58"/>
      <c r="D40" s="59"/>
      <c r="E40" s="60">
        <v>1500</v>
      </c>
      <c r="F40" s="60"/>
      <c r="G40" s="41">
        <v>1500</v>
      </c>
      <c r="H40" s="41"/>
    </row>
    <row r="41" spans="1:8" s="10" customFormat="1" ht="12.75" customHeight="1">
      <c r="A41" s="35"/>
      <c r="B41" s="58"/>
      <c r="C41" s="58"/>
      <c r="D41" s="59"/>
      <c r="E41" s="60">
        <v>-1500</v>
      </c>
      <c r="F41" s="60"/>
      <c r="G41" s="41">
        <v>-1500</v>
      </c>
      <c r="H41" s="41"/>
    </row>
    <row r="42" spans="1:8" s="10" customFormat="1" ht="12.75" customHeight="1">
      <c r="A42" s="35"/>
      <c r="B42" s="58"/>
      <c r="C42" s="58"/>
      <c r="D42" s="59"/>
      <c r="E42" s="60">
        <v>34100</v>
      </c>
      <c r="F42" s="60"/>
      <c r="G42" s="41">
        <v>34100</v>
      </c>
      <c r="H42" s="41"/>
    </row>
    <row r="43" spans="1:8" s="10" customFormat="1" ht="12.75" customHeight="1">
      <c r="A43" s="35"/>
      <c r="B43" s="58"/>
      <c r="C43" s="58"/>
      <c r="D43" s="59"/>
      <c r="E43" s="60">
        <v>60</v>
      </c>
      <c r="F43" s="60"/>
      <c r="G43" s="41">
        <v>60</v>
      </c>
      <c r="H43" s="41"/>
    </row>
    <row r="44" spans="1:8" s="10" customFormat="1" ht="12.75" customHeight="1">
      <c r="A44" s="35"/>
      <c r="B44" s="58"/>
      <c r="C44" s="58"/>
      <c r="D44" s="59"/>
      <c r="E44" s="60">
        <v>-3070</v>
      </c>
      <c r="F44" s="60"/>
      <c r="G44" s="41">
        <v>-3070</v>
      </c>
      <c r="H44" s="41"/>
    </row>
    <row r="45" spans="1:8" s="10" customFormat="1" ht="12.75" customHeight="1">
      <c r="A45" s="35"/>
      <c r="B45" s="58"/>
      <c r="C45" s="58"/>
      <c r="D45" s="59"/>
      <c r="E45" s="60">
        <v>-1860</v>
      </c>
      <c r="F45" s="60"/>
      <c r="G45" s="41">
        <v>-1860</v>
      </c>
      <c r="H45" s="41"/>
    </row>
    <row r="46" spans="1:8" s="10" customFormat="1" ht="12.75" customHeight="1">
      <c r="A46" s="35"/>
      <c r="B46" s="47">
        <v>80103</v>
      </c>
      <c r="C46" s="47" t="s">
        <v>46</v>
      </c>
      <c r="D46" s="52">
        <v>608178</v>
      </c>
      <c r="E46" s="41">
        <v>1625</v>
      </c>
      <c r="F46" s="41">
        <f>SUM(D46:E52)</f>
        <v>613753</v>
      </c>
      <c r="G46" s="41">
        <v>1625</v>
      </c>
      <c r="H46" s="41"/>
    </row>
    <row r="47" spans="1:8" s="10" customFormat="1" ht="12.75" customHeight="1">
      <c r="A47" s="35"/>
      <c r="B47" s="47"/>
      <c r="C47" s="47"/>
      <c r="D47" s="52"/>
      <c r="E47" s="41">
        <v>3800</v>
      </c>
      <c r="F47" s="41"/>
      <c r="G47" s="41">
        <v>3800</v>
      </c>
      <c r="H47" s="41"/>
    </row>
    <row r="48" spans="1:8" s="10" customFormat="1" ht="12.75" customHeight="1">
      <c r="A48" s="35"/>
      <c r="B48" s="47"/>
      <c r="C48" s="47"/>
      <c r="D48" s="52"/>
      <c r="E48" s="41">
        <v>1500</v>
      </c>
      <c r="F48" s="41"/>
      <c r="G48" s="41">
        <v>1500</v>
      </c>
      <c r="H48" s="41"/>
    </row>
    <row r="49" spans="1:8" s="10" customFormat="1" ht="12.75" customHeight="1">
      <c r="A49" s="35"/>
      <c r="B49" s="47"/>
      <c r="C49" s="47"/>
      <c r="D49" s="52"/>
      <c r="E49" s="41">
        <v>-300</v>
      </c>
      <c r="F49" s="41"/>
      <c r="G49" s="41">
        <v>-300</v>
      </c>
      <c r="H49" s="41"/>
    </row>
    <row r="50" spans="1:8" s="10" customFormat="1" ht="12.75" customHeight="1">
      <c r="A50" s="35"/>
      <c r="B50" s="47"/>
      <c r="C50" s="47"/>
      <c r="D50" s="52"/>
      <c r="E50" s="41">
        <v>-400</v>
      </c>
      <c r="F50" s="41"/>
      <c r="G50" s="41">
        <v>-400</v>
      </c>
      <c r="H50" s="41"/>
    </row>
    <row r="51" spans="1:8" s="10" customFormat="1" ht="12.75" customHeight="1">
      <c r="A51" s="35"/>
      <c r="B51" s="47"/>
      <c r="C51" s="47"/>
      <c r="D51" s="52"/>
      <c r="E51" s="41">
        <v>-275</v>
      </c>
      <c r="F51" s="41"/>
      <c r="G51" s="41">
        <v>-275</v>
      </c>
      <c r="H51" s="41"/>
    </row>
    <row r="52" spans="1:8" s="10" customFormat="1" ht="12.75" customHeight="1">
      <c r="A52" s="35"/>
      <c r="B52" s="47"/>
      <c r="C52" s="47"/>
      <c r="D52" s="52"/>
      <c r="E52" s="41">
        <v>-375</v>
      </c>
      <c r="F52" s="41"/>
      <c r="G52" s="41">
        <v>-375</v>
      </c>
      <c r="H52" s="41"/>
    </row>
    <row r="53" spans="1:8" s="10" customFormat="1" ht="12.75" customHeight="1">
      <c r="A53" s="35"/>
      <c r="B53" s="47">
        <v>80110</v>
      </c>
      <c r="C53" s="47" t="s">
        <v>47</v>
      </c>
      <c r="D53" s="61">
        <v>3193173</v>
      </c>
      <c r="E53" s="41">
        <v>6600</v>
      </c>
      <c r="F53" s="41">
        <f>SUM(D53:E60)</f>
        <v>3225333</v>
      </c>
      <c r="G53" s="41">
        <v>6600</v>
      </c>
      <c r="H53" s="41"/>
    </row>
    <row r="54" spans="1:8" s="10" customFormat="1" ht="12.75" customHeight="1">
      <c r="A54" s="35"/>
      <c r="B54" s="47"/>
      <c r="C54" s="47"/>
      <c r="D54" s="61"/>
      <c r="E54" s="41">
        <v>16560</v>
      </c>
      <c r="F54" s="41"/>
      <c r="G54" s="41">
        <v>16560</v>
      </c>
      <c r="H54" s="41"/>
    </row>
    <row r="55" spans="1:8" s="10" customFormat="1" ht="12.75" customHeight="1">
      <c r="A55" s="35"/>
      <c r="B55" s="47"/>
      <c r="C55" s="47"/>
      <c r="D55" s="61"/>
      <c r="E55" s="41">
        <v>-800</v>
      </c>
      <c r="F55" s="41"/>
      <c r="G55" s="41">
        <v>-800</v>
      </c>
      <c r="H55" s="41"/>
    </row>
    <row r="56" spans="1:8" s="10" customFormat="1" ht="12.75" customHeight="1">
      <c r="A56" s="35"/>
      <c r="B56" s="47"/>
      <c r="C56" s="47"/>
      <c r="D56" s="61"/>
      <c r="E56" s="41">
        <v>-3000</v>
      </c>
      <c r="F56" s="41"/>
      <c r="G56" s="41">
        <v>-3000</v>
      </c>
      <c r="H56" s="41"/>
    </row>
    <row r="57" spans="1:8" s="10" customFormat="1" ht="12.75" customHeight="1">
      <c r="A57" s="35"/>
      <c r="B57" s="47"/>
      <c r="C57" s="47"/>
      <c r="D57" s="61"/>
      <c r="E57" s="41">
        <v>-400</v>
      </c>
      <c r="F57" s="41"/>
      <c r="G57" s="41">
        <v>-400</v>
      </c>
      <c r="H57" s="41"/>
    </row>
    <row r="58" spans="1:8" s="10" customFormat="1" ht="12.75" customHeight="1">
      <c r="A58" s="35"/>
      <c r="B58" s="47"/>
      <c r="C58" s="47"/>
      <c r="D58" s="61"/>
      <c r="E58" s="41">
        <v>13200</v>
      </c>
      <c r="F58" s="41"/>
      <c r="G58" s="41">
        <v>13200</v>
      </c>
      <c r="H58" s="41"/>
    </row>
    <row r="59" spans="1:8" s="10" customFormat="1" ht="12.75" customHeight="1">
      <c r="A59" s="35"/>
      <c r="B59" s="47"/>
      <c r="C59" s="47"/>
      <c r="D59" s="61"/>
      <c r="E59" s="41">
        <v>400</v>
      </c>
      <c r="F59" s="41"/>
      <c r="G59" s="41">
        <v>400</v>
      </c>
      <c r="H59" s="41"/>
    </row>
    <row r="60" spans="1:8" s="10" customFormat="1" ht="12.75" customHeight="1">
      <c r="A60" s="35"/>
      <c r="B60" s="47"/>
      <c r="C60" s="47"/>
      <c r="D60" s="61"/>
      <c r="E60" s="41">
        <v>-400</v>
      </c>
      <c r="F60" s="41"/>
      <c r="G60" s="41">
        <v>-400</v>
      </c>
      <c r="H60" s="41"/>
    </row>
    <row r="61" spans="1:8" s="10" customFormat="1" ht="12.75" customHeight="1">
      <c r="A61" s="35"/>
      <c r="B61" s="47">
        <v>80113</v>
      </c>
      <c r="C61" s="47" t="s">
        <v>48</v>
      </c>
      <c r="D61" s="52">
        <v>301350</v>
      </c>
      <c r="E61" s="41">
        <v>1100</v>
      </c>
      <c r="F61" s="41">
        <f>SUM(D61:E63)</f>
        <v>279450</v>
      </c>
      <c r="G61" s="41">
        <v>1100</v>
      </c>
      <c r="H61" s="41"/>
    </row>
    <row r="62" spans="1:8" s="10" customFormat="1" ht="12.75" customHeight="1">
      <c r="A62" s="35"/>
      <c r="B62" s="47"/>
      <c r="C62" s="47"/>
      <c r="D62" s="52"/>
      <c r="E62" s="41">
        <v>-500</v>
      </c>
      <c r="F62" s="41"/>
      <c r="G62" s="41">
        <v>-500</v>
      </c>
      <c r="H62" s="41"/>
    </row>
    <row r="63" spans="1:8" s="10" customFormat="1" ht="12.75" customHeight="1">
      <c r="A63" s="35"/>
      <c r="B63" s="47"/>
      <c r="C63" s="47"/>
      <c r="D63" s="52"/>
      <c r="E63" s="41">
        <v>-22500</v>
      </c>
      <c r="F63" s="41"/>
      <c r="G63" s="41">
        <v>-22500</v>
      </c>
      <c r="H63" s="41"/>
    </row>
    <row r="64" spans="1:8" s="10" customFormat="1" ht="12.75" customHeight="1">
      <c r="A64" s="35"/>
      <c r="B64" s="47">
        <v>80148</v>
      </c>
      <c r="C64" s="47" t="s">
        <v>49</v>
      </c>
      <c r="D64" s="52">
        <v>129925</v>
      </c>
      <c r="E64" s="41">
        <v>43800</v>
      </c>
      <c r="F64" s="41">
        <f>SUM(D64:E68)</f>
        <v>200205</v>
      </c>
      <c r="G64" s="41">
        <v>43800</v>
      </c>
      <c r="H64" s="41"/>
    </row>
    <row r="65" spans="1:8" s="10" customFormat="1" ht="12.75" customHeight="1">
      <c r="A65" s="35"/>
      <c r="B65" s="47"/>
      <c r="C65" s="47"/>
      <c r="D65" s="52"/>
      <c r="E65" s="41">
        <v>-3900</v>
      </c>
      <c r="F65" s="41"/>
      <c r="G65" s="41">
        <v>-3900</v>
      </c>
      <c r="H65" s="41"/>
    </row>
    <row r="66" spans="1:8" s="10" customFormat="1" ht="12.75" customHeight="1">
      <c r="A66" s="35"/>
      <c r="B66" s="47"/>
      <c r="C66" s="47"/>
      <c r="D66" s="52"/>
      <c r="E66" s="41">
        <v>6000</v>
      </c>
      <c r="F66" s="41"/>
      <c r="G66" s="41">
        <v>6000</v>
      </c>
      <c r="H66" s="41"/>
    </row>
    <row r="67" spans="1:8" s="10" customFormat="1" ht="12.75" customHeight="1">
      <c r="A67" s="35"/>
      <c r="B67" s="47"/>
      <c r="C67" s="47"/>
      <c r="D67" s="52"/>
      <c r="E67" s="41">
        <v>480</v>
      </c>
      <c r="F67" s="41"/>
      <c r="G67" s="41">
        <v>480</v>
      </c>
      <c r="H67" s="41"/>
    </row>
    <row r="68" spans="1:8" s="10" customFormat="1" ht="12.75" customHeight="1">
      <c r="A68" s="35"/>
      <c r="B68" s="47"/>
      <c r="C68" s="47"/>
      <c r="D68" s="52"/>
      <c r="E68" s="41">
        <v>23900</v>
      </c>
      <c r="F68" s="41"/>
      <c r="G68" s="41">
        <v>23900</v>
      </c>
      <c r="H68" s="41"/>
    </row>
    <row r="69" spans="1:8" s="10" customFormat="1" ht="12.75" customHeight="1">
      <c r="A69" s="36">
        <v>852</v>
      </c>
      <c r="B69" s="36" t="s">
        <v>21</v>
      </c>
      <c r="C69" s="36"/>
      <c r="D69" s="62">
        <v>6332776</v>
      </c>
      <c r="E69" s="62">
        <f>SUM(E70:E82)</f>
        <v>124186</v>
      </c>
      <c r="F69" s="62">
        <f>SUM(D69:E69)</f>
        <v>6456962</v>
      </c>
      <c r="G69" s="62">
        <v>6456962</v>
      </c>
      <c r="H69" s="27">
        <v>0</v>
      </c>
    </row>
    <row r="70" spans="1:8" s="10" customFormat="1" ht="12.75" customHeight="1">
      <c r="A70" s="63"/>
      <c r="B70" s="38">
        <v>85205</v>
      </c>
      <c r="C70" s="38" t="s">
        <v>50</v>
      </c>
      <c r="D70" s="64">
        <v>0</v>
      </c>
      <c r="E70" s="64">
        <v>22000</v>
      </c>
      <c r="F70" s="64">
        <f>SUM(D70:E70)</f>
        <v>22000</v>
      </c>
      <c r="G70" s="64">
        <v>22000</v>
      </c>
      <c r="H70" s="24"/>
    </row>
    <row r="71" spans="1:8" s="10" customFormat="1" ht="19.5" customHeight="1">
      <c r="A71" s="65"/>
      <c r="B71" s="47">
        <v>85212</v>
      </c>
      <c r="C71" s="66" t="s">
        <v>51</v>
      </c>
      <c r="D71" s="67">
        <v>4002112</v>
      </c>
      <c r="E71" s="67">
        <v>1395</v>
      </c>
      <c r="F71" s="67">
        <f>SUM(D71:E74)</f>
        <v>4003507</v>
      </c>
      <c r="G71" s="67">
        <v>1395</v>
      </c>
      <c r="H71" s="41"/>
    </row>
    <row r="72" spans="1:8" s="10" customFormat="1" ht="15.75" customHeight="1">
      <c r="A72" s="65"/>
      <c r="B72" s="47"/>
      <c r="C72" s="66"/>
      <c r="D72" s="67"/>
      <c r="E72" s="67">
        <v>-16000</v>
      </c>
      <c r="F72" s="67"/>
      <c r="G72" s="67">
        <v>-16000</v>
      </c>
      <c r="H72" s="41"/>
    </row>
    <row r="73" spans="1:8" s="10" customFormat="1" ht="15" customHeight="1">
      <c r="A73" s="65"/>
      <c r="B73" s="47"/>
      <c r="C73" s="66"/>
      <c r="D73" s="67"/>
      <c r="E73" s="67">
        <v>14000</v>
      </c>
      <c r="F73" s="67"/>
      <c r="G73" s="67">
        <v>14000</v>
      </c>
      <c r="H73" s="41"/>
    </row>
    <row r="74" spans="1:8" s="10" customFormat="1" ht="15" customHeight="1">
      <c r="A74" s="65"/>
      <c r="B74" s="47"/>
      <c r="C74" s="66"/>
      <c r="D74" s="67"/>
      <c r="E74" s="67">
        <v>2000</v>
      </c>
      <c r="F74" s="67"/>
      <c r="G74" s="67">
        <v>2000</v>
      </c>
      <c r="H74" s="41"/>
    </row>
    <row r="75" spans="1:8" s="10" customFormat="1" ht="44.25" customHeight="1">
      <c r="A75" s="65"/>
      <c r="B75" s="44">
        <v>85213</v>
      </c>
      <c r="C75" s="68" t="s">
        <v>52</v>
      </c>
      <c r="D75" s="69">
        <v>34900</v>
      </c>
      <c r="E75" s="67">
        <v>500</v>
      </c>
      <c r="F75" s="70">
        <f>SUM(D75:E75)</f>
        <v>35400</v>
      </c>
      <c r="G75" s="67">
        <v>500</v>
      </c>
      <c r="H75" s="41"/>
    </row>
    <row r="76" spans="1:8" s="10" customFormat="1" ht="21" customHeight="1">
      <c r="A76" s="65"/>
      <c r="B76" s="47">
        <v>85214</v>
      </c>
      <c r="C76" s="66" t="s">
        <v>53</v>
      </c>
      <c r="D76" s="67">
        <v>293789</v>
      </c>
      <c r="E76" s="67">
        <v>1300</v>
      </c>
      <c r="F76" s="67">
        <f>SUM(D76:E77)</f>
        <v>273089</v>
      </c>
      <c r="G76" s="67">
        <v>1300</v>
      </c>
      <c r="H76" s="41"/>
    </row>
    <row r="77" spans="1:8" s="10" customFormat="1" ht="16.5" customHeight="1">
      <c r="A77" s="65"/>
      <c r="B77" s="47"/>
      <c r="C77" s="66"/>
      <c r="D77" s="67"/>
      <c r="E77" s="67">
        <v>-22000</v>
      </c>
      <c r="F77" s="67"/>
      <c r="G77" s="67">
        <v>-22000</v>
      </c>
      <c r="H77" s="41"/>
    </row>
    <row r="78" spans="1:8" s="10" customFormat="1" ht="16.5" customHeight="1">
      <c r="A78" s="65"/>
      <c r="B78" s="71">
        <v>85215</v>
      </c>
      <c r="C78" s="72" t="s">
        <v>54</v>
      </c>
      <c r="D78" s="73">
        <v>50000</v>
      </c>
      <c r="E78" s="67">
        <v>50000</v>
      </c>
      <c r="F78" s="73">
        <f>SUM(D78:E78)</f>
        <v>100000</v>
      </c>
      <c r="G78" s="67">
        <v>50000</v>
      </c>
      <c r="H78" s="41"/>
    </row>
    <row r="79" spans="1:8" s="10" customFormat="1" ht="12.75" customHeight="1">
      <c r="A79" s="65"/>
      <c r="B79" s="44">
        <v>85216</v>
      </c>
      <c r="C79" s="44" t="s">
        <v>55</v>
      </c>
      <c r="D79" s="69">
        <v>292150</v>
      </c>
      <c r="E79" s="67">
        <v>14100</v>
      </c>
      <c r="F79" s="69">
        <f>SUM(D79:E79)</f>
        <v>306250</v>
      </c>
      <c r="G79" s="67">
        <v>14100</v>
      </c>
      <c r="H79" s="41"/>
    </row>
    <row r="80" spans="1:8" s="10" customFormat="1" ht="12.75" customHeight="1">
      <c r="A80" s="65"/>
      <c r="B80" s="47">
        <v>85219</v>
      </c>
      <c r="C80" s="47" t="s">
        <v>56</v>
      </c>
      <c r="D80" s="67">
        <v>652325</v>
      </c>
      <c r="E80" s="67">
        <v>16891</v>
      </c>
      <c r="F80" s="67">
        <f>SUM(D80:E80)</f>
        <v>669216</v>
      </c>
      <c r="G80" s="67">
        <v>16891</v>
      </c>
      <c r="H80" s="41"/>
    </row>
    <row r="81" spans="1:8" s="10" customFormat="1" ht="12.75" customHeight="1">
      <c r="A81" s="65"/>
      <c r="B81" s="47">
        <v>85295</v>
      </c>
      <c r="C81" s="47" t="s">
        <v>34</v>
      </c>
      <c r="D81" s="67">
        <v>550300</v>
      </c>
      <c r="E81" s="67">
        <v>39000</v>
      </c>
      <c r="F81" s="67">
        <f>SUM(D81:E82)</f>
        <v>590300</v>
      </c>
      <c r="G81" s="67">
        <v>39000</v>
      </c>
      <c r="H81" s="41"/>
    </row>
    <row r="82" spans="1:8" s="10" customFormat="1" ht="12.75" customHeight="1">
      <c r="A82" s="74"/>
      <c r="B82" s="47"/>
      <c r="C82" s="47"/>
      <c r="D82" s="67"/>
      <c r="E82" s="67">
        <v>1000</v>
      </c>
      <c r="F82" s="67"/>
      <c r="G82" s="67">
        <v>1000</v>
      </c>
      <c r="H82" s="41"/>
    </row>
    <row r="83" spans="1:8" s="10" customFormat="1" ht="17.25" customHeight="1">
      <c r="A83" s="36">
        <v>853</v>
      </c>
      <c r="B83" s="36" t="s">
        <v>57</v>
      </c>
      <c r="C83" s="36"/>
      <c r="D83" s="27">
        <v>230745</v>
      </c>
      <c r="E83" s="27">
        <f>SUM(E84:E87)</f>
        <v>0</v>
      </c>
      <c r="F83" s="27">
        <f>SUM(D83:E83)</f>
        <v>230745</v>
      </c>
      <c r="G83" s="27">
        <v>230745</v>
      </c>
      <c r="H83" s="27">
        <v>0</v>
      </c>
    </row>
    <row r="84" spans="1:8" s="10" customFormat="1" ht="17.25" customHeight="1">
      <c r="A84" s="75"/>
      <c r="B84" s="76">
        <v>85395</v>
      </c>
      <c r="C84" s="76" t="s">
        <v>58</v>
      </c>
      <c r="D84" s="77">
        <v>230745</v>
      </c>
      <c r="E84" s="77">
        <v>10000</v>
      </c>
      <c r="F84" s="77">
        <f>SUM(D84:E87)</f>
        <v>230745</v>
      </c>
      <c r="G84" s="77">
        <v>10000</v>
      </c>
      <c r="H84" s="77"/>
    </row>
    <row r="85" spans="1:8" s="10" customFormat="1" ht="17.25" customHeight="1">
      <c r="A85" s="75"/>
      <c r="B85" s="76"/>
      <c r="C85" s="76"/>
      <c r="D85" s="77"/>
      <c r="E85" s="77">
        <v>1000</v>
      </c>
      <c r="F85" s="77"/>
      <c r="G85" s="77">
        <v>1000</v>
      </c>
      <c r="H85" s="77"/>
    </row>
    <row r="86" spans="1:8" s="10" customFormat="1" ht="17.25" customHeight="1">
      <c r="A86" s="75"/>
      <c r="B86" s="76"/>
      <c r="C86" s="76"/>
      <c r="D86" s="77"/>
      <c r="E86" s="77">
        <v>-4000</v>
      </c>
      <c r="F86" s="77"/>
      <c r="G86" s="77">
        <v>-4000</v>
      </c>
      <c r="H86" s="77"/>
    </row>
    <row r="87" spans="1:8" s="10" customFormat="1" ht="17.25" customHeight="1">
      <c r="A87" s="75"/>
      <c r="B87" s="76"/>
      <c r="C87" s="76"/>
      <c r="D87" s="77"/>
      <c r="E87" s="77">
        <v>-7000</v>
      </c>
      <c r="F87" s="77"/>
      <c r="G87" s="77">
        <v>-7000</v>
      </c>
      <c r="H87" s="77"/>
    </row>
    <row r="88" spans="1:14" ht="10.5" customHeight="1">
      <c r="A88" s="78" t="s">
        <v>59</v>
      </c>
      <c r="B88" s="78"/>
      <c r="C88" s="78"/>
      <c r="D88" s="79">
        <v>34996954.8</v>
      </c>
      <c r="E88" s="79">
        <v>742957.68</v>
      </c>
      <c r="F88" s="79">
        <f>SUM(D88:E89)</f>
        <v>35088623.9</v>
      </c>
      <c r="G88" s="79">
        <v>29831413.26</v>
      </c>
      <c r="H88" s="79">
        <v>5257210.64</v>
      </c>
      <c r="I88"/>
      <c r="J88"/>
      <c r="K88"/>
      <c r="L88"/>
      <c r="M88"/>
      <c r="N88"/>
    </row>
    <row r="89" spans="1:14" ht="12" customHeight="1">
      <c r="A89" s="78"/>
      <c r="B89" s="78"/>
      <c r="C89" s="78"/>
      <c r="D89" s="79"/>
      <c r="E89" s="79">
        <v>-651288.58</v>
      </c>
      <c r="F89" s="79"/>
      <c r="G89" s="79"/>
      <c r="H89" s="79"/>
      <c r="I89"/>
      <c r="J89"/>
      <c r="K89"/>
      <c r="L89"/>
      <c r="M89"/>
      <c r="N89"/>
    </row>
    <row r="90" ht="14.25" customHeight="1"/>
  </sheetData>
  <mergeCells count="83">
    <mergeCell ref="D4:H4"/>
    <mergeCell ref="A5:A6"/>
    <mergeCell ref="B5:B6"/>
    <mergeCell ref="C5:C6"/>
    <mergeCell ref="D5:F6"/>
    <mergeCell ref="G5:H5"/>
    <mergeCell ref="D8:F8"/>
    <mergeCell ref="B9:C9"/>
    <mergeCell ref="A10:A14"/>
    <mergeCell ref="B10:B12"/>
    <mergeCell ref="C10:C12"/>
    <mergeCell ref="D10:D12"/>
    <mergeCell ref="F10:F12"/>
    <mergeCell ref="B13:B14"/>
    <mergeCell ref="C13:C14"/>
    <mergeCell ref="D13:D14"/>
    <mergeCell ref="F13:F14"/>
    <mergeCell ref="B15:C15"/>
    <mergeCell ref="B17:C17"/>
    <mergeCell ref="A18:A19"/>
    <mergeCell ref="B18:B19"/>
    <mergeCell ref="C18:C19"/>
    <mergeCell ref="D18:D19"/>
    <mergeCell ref="F18:F19"/>
    <mergeCell ref="B20:C20"/>
    <mergeCell ref="B22:C22"/>
    <mergeCell ref="A23:A28"/>
    <mergeCell ref="B23:B28"/>
    <mergeCell ref="C23:C28"/>
    <mergeCell ref="D23:D28"/>
    <mergeCell ref="F23:F28"/>
    <mergeCell ref="B29:C29"/>
    <mergeCell ref="A30:A33"/>
    <mergeCell ref="B30:B32"/>
    <mergeCell ref="C30:C32"/>
    <mergeCell ref="D30:D32"/>
    <mergeCell ref="F30:F32"/>
    <mergeCell ref="B34:C34"/>
    <mergeCell ref="A35:A68"/>
    <mergeCell ref="B35:B45"/>
    <mergeCell ref="C35:C45"/>
    <mergeCell ref="D35:D45"/>
    <mergeCell ref="F35:F45"/>
    <mergeCell ref="B46:B52"/>
    <mergeCell ref="C46:C52"/>
    <mergeCell ref="D46:D52"/>
    <mergeCell ref="F46:F52"/>
    <mergeCell ref="B53:B60"/>
    <mergeCell ref="C53:C60"/>
    <mergeCell ref="D53:D60"/>
    <mergeCell ref="F53:F60"/>
    <mergeCell ref="B61:B63"/>
    <mergeCell ref="C61:C63"/>
    <mergeCell ref="D61:D63"/>
    <mergeCell ref="F61:F63"/>
    <mergeCell ref="B64:B68"/>
    <mergeCell ref="C64:C68"/>
    <mergeCell ref="D64:D68"/>
    <mergeCell ref="F64:F68"/>
    <mergeCell ref="B69:C69"/>
    <mergeCell ref="B71:B74"/>
    <mergeCell ref="C71:C74"/>
    <mergeCell ref="D71:D74"/>
    <mergeCell ref="F71:F74"/>
    <mergeCell ref="B76:B77"/>
    <mergeCell ref="C76:C77"/>
    <mergeCell ref="D76:D77"/>
    <mergeCell ref="F76:F77"/>
    <mergeCell ref="B81:B82"/>
    <mergeCell ref="C81:C82"/>
    <mergeCell ref="D81:D82"/>
    <mergeCell ref="F81:F82"/>
    <mergeCell ref="B83:C83"/>
    <mergeCell ref="A84:A87"/>
    <mergeCell ref="B84:B87"/>
    <mergeCell ref="C84:C87"/>
    <mergeCell ref="D84:D87"/>
    <mergeCell ref="F84:F87"/>
    <mergeCell ref="A88:C89"/>
    <mergeCell ref="D88:D89"/>
    <mergeCell ref="F88:F89"/>
    <mergeCell ref="G88:G89"/>
    <mergeCell ref="H88:H89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3"/>
  <sheetViews>
    <sheetView workbookViewId="0" topLeftCell="A1">
      <selection activeCell="L6" sqref="L6"/>
    </sheetView>
  </sheetViews>
  <sheetFormatPr defaultColWidth="8" defaultRowHeight="10.5" customHeight="1"/>
  <cols>
    <col min="1" max="1" width="4.09765625" style="80" customWidth="1"/>
    <col min="2" max="2" width="5" style="80" customWidth="1"/>
    <col min="3" max="3" width="16.796875" style="80" customWidth="1"/>
    <col min="4" max="4" width="8.5" style="80" customWidth="1"/>
    <col min="5" max="6" width="9.5" style="80" customWidth="1"/>
    <col min="7" max="7" width="8.296875" style="80" customWidth="1"/>
    <col min="8" max="8" width="9.3984375" style="80" customWidth="1"/>
    <col min="9" max="9" width="7.8984375" style="80" customWidth="1"/>
    <col min="10" max="10" width="7.09765625" style="80" customWidth="1"/>
    <col min="11" max="11" width="7.5" style="81" customWidth="1"/>
    <col min="12" max="12" width="7.59765625" style="81" customWidth="1"/>
    <col min="13" max="13" width="6.5" style="81" customWidth="1"/>
    <col min="14" max="14" width="6.59765625" style="81" customWidth="1"/>
    <col min="15" max="15" width="4.296875" style="81" customWidth="1"/>
    <col min="16" max="16" width="16.3984375" style="81" customWidth="1"/>
    <col min="17" max="255" width="8.3984375" style="81" customWidth="1"/>
    <col min="256" max="16384" width="8.296875" style="82" customWidth="1"/>
  </cols>
  <sheetData>
    <row r="1" spans="1:14" ht="10.5" customHeight="1">
      <c r="A1" s="83"/>
      <c r="B1" s="83"/>
      <c r="C1" s="83"/>
      <c r="D1" s="83"/>
      <c r="E1" s="83"/>
      <c r="F1" s="83"/>
      <c r="G1" s="84"/>
      <c r="H1" s="85"/>
      <c r="I1" s="86"/>
      <c r="J1" s="87"/>
      <c r="K1" s="88" t="s">
        <v>60</v>
      </c>
      <c r="L1" s="88"/>
      <c r="M1" s="88"/>
      <c r="N1" s="88"/>
    </row>
    <row r="2" spans="1:14" ht="17.25" customHeight="1">
      <c r="A2" s="83"/>
      <c r="B2" s="83"/>
      <c r="C2" s="83" t="s">
        <v>61</v>
      </c>
      <c r="D2" s="83"/>
      <c r="E2" s="83"/>
      <c r="F2" s="83"/>
      <c r="G2" s="86"/>
      <c r="H2" s="85"/>
      <c r="I2" s="86"/>
      <c r="J2" s="87"/>
      <c r="K2" s="88"/>
      <c r="L2" s="88"/>
      <c r="M2" s="88"/>
      <c r="N2" s="88"/>
    </row>
    <row r="3" spans="1:14" ht="17.25" customHeight="1">
      <c r="A3" s="83"/>
      <c r="B3" s="83"/>
      <c r="C3" s="83"/>
      <c r="D3" s="83"/>
      <c r="E3" s="83"/>
      <c r="F3" s="83"/>
      <c r="G3" s="86"/>
      <c r="H3" s="85"/>
      <c r="I3" s="86"/>
      <c r="J3" s="87"/>
      <c r="K3" s="88"/>
      <c r="L3" s="88"/>
      <c r="M3" s="88"/>
      <c r="N3" s="88"/>
    </row>
    <row r="4" spans="1:8" ht="10.5" customHeight="1">
      <c r="A4" s="89"/>
      <c r="B4" s="89"/>
      <c r="C4" s="89"/>
      <c r="D4" s="90"/>
      <c r="E4" s="91" t="s">
        <v>62</v>
      </c>
      <c r="F4" s="90"/>
      <c r="G4" s="89"/>
      <c r="H4" s="89"/>
    </row>
    <row r="5" spans="1:8" ht="10.5" customHeight="1">
      <c r="A5" s="89"/>
      <c r="B5" s="89"/>
      <c r="C5" s="89"/>
      <c r="D5" s="90"/>
      <c r="E5" s="91"/>
      <c r="F5" s="90"/>
      <c r="G5" s="89"/>
      <c r="H5" s="89"/>
    </row>
    <row r="6" spans="1:8" ht="10.5" customHeight="1">
      <c r="A6" s="89"/>
      <c r="B6" s="89"/>
      <c r="C6" s="89"/>
      <c r="D6" s="90"/>
      <c r="E6" s="91"/>
      <c r="F6" s="90"/>
      <c r="G6" s="89"/>
      <c r="H6" s="89"/>
    </row>
    <row r="7" spans="1:8" ht="10.5" customHeight="1">
      <c r="A7" s="89"/>
      <c r="B7" s="89"/>
      <c r="C7" s="89"/>
      <c r="D7" s="90"/>
      <c r="E7" s="91"/>
      <c r="F7" s="90"/>
      <c r="G7" s="89"/>
      <c r="H7" s="89"/>
    </row>
    <row r="8" spans="1:8" ht="10.5" customHeight="1">
      <c r="A8" s="89"/>
      <c r="B8" s="89"/>
      <c r="C8" s="89"/>
      <c r="D8" s="90"/>
      <c r="E8" s="91"/>
      <c r="F8" s="90"/>
      <c r="G8" s="89"/>
      <c r="H8" s="89"/>
    </row>
    <row r="9" spans="1:14" ht="10.5" customHeight="1">
      <c r="A9" s="92" t="s">
        <v>2</v>
      </c>
      <c r="B9" s="92" t="s">
        <v>28</v>
      </c>
      <c r="C9" s="92" t="s">
        <v>63</v>
      </c>
      <c r="D9" s="92" t="s">
        <v>4</v>
      </c>
      <c r="E9" s="92"/>
      <c r="F9" s="92"/>
      <c r="G9" s="93" t="s">
        <v>64</v>
      </c>
      <c r="H9" s="92" t="s">
        <v>7</v>
      </c>
      <c r="I9" s="92"/>
      <c r="J9" s="94" t="s">
        <v>65</v>
      </c>
      <c r="K9" s="94" t="s">
        <v>66</v>
      </c>
      <c r="L9" s="94" t="s">
        <v>67</v>
      </c>
      <c r="M9" s="94" t="s">
        <v>68</v>
      </c>
      <c r="N9" s="94" t="s">
        <v>69</v>
      </c>
    </row>
    <row r="10" spans="1:14" ht="45" customHeight="1">
      <c r="A10" s="92"/>
      <c r="B10" s="92"/>
      <c r="C10" s="92"/>
      <c r="D10" s="92"/>
      <c r="E10" s="92"/>
      <c r="F10" s="92"/>
      <c r="G10" s="93"/>
      <c r="H10" s="93" t="s">
        <v>70</v>
      </c>
      <c r="I10" s="94" t="s">
        <v>71</v>
      </c>
      <c r="J10" s="94"/>
      <c r="K10" s="94"/>
      <c r="L10" s="94"/>
      <c r="M10" s="94"/>
      <c r="N10" s="94"/>
    </row>
    <row r="11" spans="1:14" ht="21.75" customHeight="1">
      <c r="A11" s="93"/>
      <c r="B11" s="93"/>
      <c r="C11" s="93"/>
      <c r="D11" s="93" t="s">
        <v>11</v>
      </c>
      <c r="E11" s="93" t="s">
        <v>12</v>
      </c>
      <c r="F11" s="93" t="s">
        <v>13</v>
      </c>
      <c r="G11" s="93"/>
      <c r="H11" s="93"/>
      <c r="I11" s="93"/>
      <c r="J11" s="93"/>
      <c r="K11" s="93"/>
      <c r="L11" s="93"/>
      <c r="M11" s="93"/>
      <c r="N11" s="93"/>
    </row>
    <row r="12" spans="1:14" ht="15.75" customHeight="1">
      <c r="A12" s="95">
        <v>1</v>
      </c>
      <c r="B12" s="95">
        <v>2</v>
      </c>
      <c r="C12" s="95">
        <v>3</v>
      </c>
      <c r="D12" s="95">
        <v>4</v>
      </c>
      <c r="E12" s="95"/>
      <c r="F12" s="95"/>
      <c r="G12" s="95">
        <v>5</v>
      </c>
      <c r="H12" s="95">
        <v>6</v>
      </c>
      <c r="I12" s="95">
        <v>7</v>
      </c>
      <c r="J12" s="95">
        <v>8</v>
      </c>
      <c r="K12" s="95">
        <v>9</v>
      </c>
      <c r="L12" s="95">
        <v>10</v>
      </c>
      <c r="M12" s="95">
        <v>11</v>
      </c>
      <c r="N12" s="95">
        <v>12</v>
      </c>
    </row>
    <row r="13" spans="1:14" ht="15.75" customHeight="1">
      <c r="A13" s="96" t="s">
        <v>14</v>
      </c>
      <c r="B13" s="78" t="s">
        <v>15</v>
      </c>
      <c r="C13" s="78"/>
      <c r="D13" s="97">
        <v>700896.95</v>
      </c>
      <c r="E13" s="97">
        <f>E14+E15</f>
        <v>7913.41</v>
      </c>
      <c r="F13" s="97">
        <f aca="true" t="shared" si="0" ref="F13:F19">SUM(D13:E13)</f>
        <v>708810.36</v>
      </c>
      <c r="G13" s="97">
        <v>692528.63</v>
      </c>
      <c r="H13" s="97">
        <v>7113</v>
      </c>
      <c r="I13" s="97">
        <v>685415.63</v>
      </c>
      <c r="J13" s="97">
        <v>16300</v>
      </c>
      <c r="K13" s="97"/>
      <c r="L13" s="97"/>
      <c r="M13" s="97"/>
      <c r="N13" s="97"/>
    </row>
    <row r="14" spans="1:14" ht="19.5" customHeight="1">
      <c r="A14" s="98"/>
      <c r="B14" s="99" t="s">
        <v>31</v>
      </c>
      <c r="C14" s="99" t="s">
        <v>32</v>
      </c>
      <c r="D14" s="100">
        <v>28200</v>
      </c>
      <c r="E14" s="101">
        <v>7000</v>
      </c>
      <c r="F14" s="100">
        <f t="shared" si="0"/>
        <v>35200</v>
      </c>
      <c r="G14" s="101">
        <v>7000</v>
      </c>
      <c r="H14" s="101"/>
      <c r="I14" s="101">
        <v>7000</v>
      </c>
      <c r="J14" s="101"/>
      <c r="K14" s="101"/>
      <c r="L14" s="101"/>
      <c r="M14" s="101"/>
      <c r="N14" s="101"/>
    </row>
    <row r="15" spans="1:14" ht="15.75" customHeight="1">
      <c r="A15" s="98"/>
      <c r="B15" s="102" t="s">
        <v>33</v>
      </c>
      <c r="C15" s="103" t="s">
        <v>34</v>
      </c>
      <c r="D15" s="104">
        <v>656396.95</v>
      </c>
      <c r="E15" s="105">
        <v>913.41</v>
      </c>
      <c r="F15" s="105">
        <f t="shared" si="0"/>
        <v>657310.36</v>
      </c>
      <c r="G15" s="105">
        <v>913.41</v>
      </c>
      <c r="H15" s="105"/>
      <c r="I15" s="105">
        <v>913.41</v>
      </c>
      <c r="J15" s="105"/>
      <c r="K15" s="105"/>
      <c r="L15" s="105"/>
      <c r="M15" s="105"/>
      <c r="N15" s="105"/>
    </row>
    <row r="16" spans="1:14" ht="15.75" customHeight="1">
      <c r="A16" s="98"/>
      <c r="B16" s="102"/>
      <c r="C16" s="103"/>
      <c r="D16" s="104"/>
      <c r="E16" s="105">
        <v>18.27</v>
      </c>
      <c r="F16" s="105"/>
      <c r="G16" s="105">
        <v>18.27</v>
      </c>
      <c r="H16" s="105"/>
      <c r="I16" s="105">
        <v>18.27</v>
      </c>
      <c r="J16" s="105"/>
      <c r="K16" s="105"/>
      <c r="L16" s="105"/>
      <c r="M16" s="105"/>
      <c r="N16" s="105"/>
    </row>
    <row r="17" spans="1:14" ht="24" customHeight="1">
      <c r="A17" s="106">
        <v>400</v>
      </c>
      <c r="B17" s="78" t="s">
        <v>72</v>
      </c>
      <c r="C17" s="78"/>
      <c r="D17" s="107">
        <v>48200</v>
      </c>
      <c r="E17" s="108">
        <v>2000</v>
      </c>
      <c r="F17" s="107">
        <f t="shared" si="0"/>
        <v>50200</v>
      </c>
      <c r="G17" s="108">
        <v>50200</v>
      </c>
      <c r="H17" s="108">
        <v>12200</v>
      </c>
      <c r="I17" s="108">
        <v>38000</v>
      </c>
      <c r="J17" s="108"/>
      <c r="K17" s="108"/>
      <c r="L17" s="108"/>
      <c r="M17" s="108"/>
      <c r="N17" s="108"/>
    </row>
    <row r="18" spans="1:14" ht="15.75" customHeight="1">
      <c r="A18" s="109"/>
      <c r="B18" s="110">
        <v>40002</v>
      </c>
      <c r="C18" s="110" t="s">
        <v>36</v>
      </c>
      <c r="D18" s="111">
        <v>48200</v>
      </c>
      <c r="E18" s="104">
        <v>2000</v>
      </c>
      <c r="F18" s="112">
        <f t="shared" si="0"/>
        <v>50200</v>
      </c>
      <c r="G18" s="104">
        <v>2000</v>
      </c>
      <c r="H18" s="104">
        <v>2000</v>
      </c>
      <c r="I18" s="104"/>
      <c r="J18" s="104"/>
      <c r="K18" s="104"/>
      <c r="L18" s="104"/>
      <c r="M18" s="104"/>
      <c r="N18" s="104"/>
    </row>
    <row r="19" spans="1:14" ht="15.75" customHeight="1">
      <c r="A19" s="106">
        <v>600</v>
      </c>
      <c r="B19" s="78" t="s">
        <v>37</v>
      </c>
      <c r="C19" s="78"/>
      <c r="D19" s="107">
        <v>1630175.91</v>
      </c>
      <c r="E19" s="108">
        <f>E20+E21</f>
        <v>200420</v>
      </c>
      <c r="F19" s="107">
        <f t="shared" si="0"/>
        <v>1830595.91</v>
      </c>
      <c r="G19" s="108">
        <v>1830595.91</v>
      </c>
      <c r="H19" s="108">
        <v>21300</v>
      </c>
      <c r="I19" s="108">
        <v>1809295.91</v>
      </c>
      <c r="J19" s="108"/>
      <c r="K19" s="108"/>
      <c r="L19" s="108"/>
      <c r="M19" s="108"/>
      <c r="N19" s="108"/>
    </row>
    <row r="20" spans="1:14" ht="15.75" customHeight="1">
      <c r="A20" s="98"/>
      <c r="B20" s="95">
        <v>60016</v>
      </c>
      <c r="C20" s="95" t="s">
        <v>73</v>
      </c>
      <c r="D20" s="104">
        <v>1460283.19</v>
      </c>
      <c r="E20" s="104">
        <v>50420</v>
      </c>
      <c r="F20" s="113">
        <f>SUM(D20:E21)</f>
        <v>1660703.19</v>
      </c>
      <c r="G20" s="104">
        <v>50420</v>
      </c>
      <c r="H20" s="104"/>
      <c r="I20" s="104">
        <v>50420</v>
      </c>
      <c r="J20" s="104"/>
      <c r="K20" s="104"/>
      <c r="L20" s="104"/>
      <c r="M20" s="104"/>
      <c r="N20" s="104"/>
    </row>
    <row r="21" spans="1:14" ht="15.75" customHeight="1">
      <c r="A21" s="98"/>
      <c r="B21" s="95"/>
      <c r="C21" s="95"/>
      <c r="D21" s="104"/>
      <c r="E21" s="104">
        <v>150000</v>
      </c>
      <c r="F21" s="113"/>
      <c r="G21" s="104">
        <v>150000</v>
      </c>
      <c r="H21" s="104"/>
      <c r="I21" s="104">
        <v>150000</v>
      </c>
      <c r="J21" s="104"/>
      <c r="K21" s="104"/>
      <c r="L21" s="104"/>
      <c r="M21" s="104"/>
      <c r="N21" s="104"/>
    </row>
    <row r="22" spans="1:14" ht="15.75" customHeight="1">
      <c r="A22" s="106">
        <v>700</v>
      </c>
      <c r="B22" s="78" t="s">
        <v>39</v>
      </c>
      <c r="C22" s="78"/>
      <c r="D22" s="114">
        <v>390800</v>
      </c>
      <c r="E22" s="108">
        <v>30000</v>
      </c>
      <c r="F22" s="114">
        <f>SUM(D22:E22)</f>
        <v>420800</v>
      </c>
      <c r="G22" s="108">
        <v>420800</v>
      </c>
      <c r="H22" s="108"/>
      <c r="I22" s="108">
        <v>420800</v>
      </c>
      <c r="J22" s="108"/>
      <c r="K22" s="108"/>
      <c r="L22" s="108"/>
      <c r="M22" s="108"/>
      <c r="N22" s="108"/>
    </row>
    <row r="23" spans="1:14" ht="23.25" customHeight="1">
      <c r="A23" s="109"/>
      <c r="B23" s="115">
        <v>70005</v>
      </c>
      <c r="C23" s="115" t="s">
        <v>40</v>
      </c>
      <c r="D23" s="116">
        <v>390800</v>
      </c>
      <c r="E23" s="104">
        <v>30000</v>
      </c>
      <c r="F23" s="117">
        <f>SUM(D23:E23)</f>
        <v>420800</v>
      </c>
      <c r="G23" s="104">
        <v>30000</v>
      </c>
      <c r="H23" s="104"/>
      <c r="I23" s="104">
        <v>30000</v>
      </c>
      <c r="J23" s="104"/>
      <c r="K23" s="104"/>
      <c r="L23" s="104"/>
      <c r="M23" s="104"/>
      <c r="N23" s="104"/>
    </row>
    <row r="24" spans="1:14" ht="23.25" customHeight="1">
      <c r="A24" s="106">
        <v>750</v>
      </c>
      <c r="B24" s="78" t="s">
        <v>41</v>
      </c>
      <c r="C24" s="78"/>
      <c r="D24" s="114">
        <v>3228990.04</v>
      </c>
      <c r="E24" s="108">
        <f>SUM(E25:E30)</f>
        <v>59000</v>
      </c>
      <c r="F24" s="114">
        <f>SUM(D24:E24)</f>
        <v>3287990.04</v>
      </c>
      <c r="G24" s="108">
        <v>3110191.59</v>
      </c>
      <c r="H24" s="108">
        <v>2350997.59</v>
      </c>
      <c r="I24" s="108">
        <v>759194</v>
      </c>
      <c r="J24" s="108"/>
      <c r="K24" s="108">
        <v>177798.45</v>
      </c>
      <c r="L24" s="108"/>
      <c r="M24" s="108"/>
      <c r="N24" s="108"/>
    </row>
    <row r="25" spans="1:14" ht="23.25" customHeight="1">
      <c r="A25" s="118"/>
      <c r="B25" s="119">
        <v>75023</v>
      </c>
      <c r="C25" s="119" t="s">
        <v>42</v>
      </c>
      <c r="D25" s="120">
        <v>2937848.04</v>
      </c>
      <c r="E25" s="120">
        <v>10000</v>
      </c>
      <c r="F25" s="121">
        <f>SUM(D25:E30)</f>
        <v>2996848.04</v>
      </c>
      <c r="G25" s="120">
        <v>10000</v>
      </c>
      <c r="H25" s="120"/>
      <c r="I25" s="120">
        <v>10000</v>
      </c>
      <c r="J25" s="104"/>
      <c r="K25" s="104"/>
      <c r="L25" s="104"/>
      <c r="M25" s="104"/>
      <c r="N25" s="104"/>
    </row>
    <row r="26" spans="1:14" ht="23.25" customHeight="1">
      <c r="A26" s="118"/>
      <c r="B26" s="119"/>
      <c r="C26" s="119"/>
      <c r="D26" s="120"/>
      <c r="E26" s="120">
        <v>40000</v>
      </c>
      <c r="F26" s="121"/>
      <c r="G26" s="104">
        <v>40000</v>
      </c>
      <c r="H26" s="104"/>
      <c r="I26" s="104">
        <v>40000</v>
      </c>
      <c r="J26" s="104"/>
      <c r="K26" s="104"/>
      <c r="L26" s="104"/>
      <c r="M26" s="104"/>
      <c r="N26" s="104"/>
    </row>
    <row r="27" spans="1:14" ht="23.25" customHeight="1">
      <c r="A27" s="118"/>
      <c r="B27" s="119"/>
      <c r="C27" s="119"/>
      <c r="D27" s="120"/>
      <c r="E27" s="120">
        <v>1000</v>
      </c>
      <c r="F27" s="121"/>
      <c r="G27" s="104">
        <v>1000</v>
      </c>
      <c r="H27" s="104"/>
      <c r="I27" s="104">
        <v>1000</v>
      </c>
      <c r="J27" s="104"/>
      <c r="K27" s="104"/>
      <c r="L27" s="104"/>
      <c r="M27" s="104"/>
      <c r="N27" s="104"/>
    </row>
    <row r="28" spans="1:14" ht="23.25" customHeight="1">
      <c r="A28" s="118"/>
      <c r="B28" s="119"/>
      <c r="C28" s="119"/>
      <c r="D28" s="120"/>
      <c r="E28" s="120">
        <v>1000</v>
      </c>
      <c r="F28" s="121"/>
      <c r="G28" s="104">
        <v>1000</v>
      </c>
      <c r="H28" s="104"/>
      <c r="I28" s="104">
        <v>1000</v>
      </c>
      <c r="J28" s="104"/>
      <c r="K28" s="104"/>
      <c r="L28" s="104"/>
      <c r="M28" s="104"/>
      <c r="N28" s="104"/>
    </row>
    <row r="29" spans="1:14" ht="23.25" customHeight="1">
      <c r="A29" s="118"/>
      <c r="B29" s="119"/>
      <c r="C29" s="119"/>
      <c r="D29" s="120"/>
      <c r="E29" s="120">
        <v>6000</v>
      </c>
      <c r="F29" s="121"/>
      <c r="G29" s="104">
        <v>6000</v>
      </c>
      <c r="H29" s="104"/>
      <c r="I29" s="104">
        <v>6000</v>
      </c>
      <c r="J29" s="104"/>
      <c r="K29" s="104"/>
      <c r="L29" s="104"/>
      <c r="M29" s="104"/>
      <c r="N29" s="104"/>
    </row>
    <row r="30" spans="1:14" ht="23.25" customHeight="1">
      <c r="A30" s="118"/>
      <c r="B30" s="119"/>
      <c r="C30" s="119"/>
      <c r="D30" s="120"/>
      <c r="E30" s="120">
        <v>1000</v>
      </c>
      <c r="F30" s="121"/>
      <c r="G30" s="104">
        <v>1000</v>
      </c>
      <c r="H30" s="104"/>
      <c r="I30" s="104">
        <v>1000</v>
      </c>
      <c r="J30" s="104"/>
      <c r="K30" s="104"/>
      <c r="L30" s="104"/>
      <c r="M30" s="104"/>
      <c r="N30" s="104"/>
    </row>
    <row r="31" spans="1:14" ht="26.25" customHeight="1">
      <c r="A31" s="96">
        <v>754</v>
      </c>
      <c r="B31" s="78" t="s">
        <v>74</v>
      </c>
      <c r="C31" s="78"/>
      <c r="D31" s="79">
        <v>275160</v>
      </c>
      <c r="E31" s="79">
        <f>SUM(E32:E35)</f>
        <v>991.4200000000001</v>
      </c>
      <c r="F31" s="79">
        <f>SUM(D31:E31)</f>
        <v>276151.42</v>
      </c>
      <c r="G31" s="79">
        <v>248760</v>
      </c>
      <c r="H31" s="79">
        <v>45160</v>
      </c>
      <c r="I31" s="79">
        <v>203600</v>
      </c>
      <c r="J31" s="79"/>
      <c r="K31" s="79">
        <v>19800</v>
      </c>
      <c r="L31" s="79">
        <v>7591.42</v>
      </c>
      <c r="M31" s="79"/>
      <c r="N31" s="79"/>
    </row>
    <row r="32" spans="1:14" ht="15.75" customHeight="1">
      <c r="A32" s="122"/>
      <c r="B32" s="95">
        <v>75412</v>
      </c>
      <c r="C32" s="95" t="s">
        <v>43</v>
      </c>
      <c r="D32" s="123">
        <v>269800</v>
      </c>
      <c r="E32" s="123">
        <v>-7.28</v>
      </c>
      <c r="F32" s="123">
        <f>SUM(D32:E33)</f>
        <v>269791.43</v>
      </c>
      <c r="G32" s="123"/>
      <c r="H32" s="123"/>
      <c r="I32" s="123"/>
      <c r="J32" s="123"/>
      <c r="K32" s="123"/>
      <c r="L32" s="123">
        <v>-7.28</v>
      </c>
      <c r="M32" s="123"/>
      <c r="N32" s="123"/>
    </row>
    <row r="33" spans="1:14" ht="15.75" customHeight="1">
      <c r="A33" s="122"/>
      <c r="B33" s="95"/>
      <c r="C33" s="95"/>
      <c r="D33" s="123"/>
      <c r="E33" s="123">
        <v>-1.29</v>
      </c>
      <c r="F33" s="123"/>
      <c r="G33" s="123"/>
      <c r="H33" s="123"/>
      <c r="I33" s="123"/>
      <c r="J33" s="123"/>
      <c r="K33" s="123"/>
      <c r="L33" s="123">
        <v>-1.29</v>
      </c>
      <c r="M33" s="123"/>
      <c r="N33" s="123"/>
    </row>
    <row r="34" spans="1:14" ht="14.25" customHeight="1">
      <c r="A34" s="122"/>
      <c r="B34" s="95"/>
      <c r="C34" s="95"/>
      <c r="D34" s="123"/>
      <c r="E34" s="123">
        <v>-0.01</v>
      </c>
      <c r="F34" s="123"/>
      <c r="G34" s="123"/>
      <c r="H34" s="123"/>
      <c r="I34" s="123"/>
      <c r="J34" s="123"/>
      <c r="K34" s="123"/>
      <c r="L34" s="123">
        <v>-0.01</v>
      </c>
      <c r="M34" s="123"/>
      <c r="N34" s="123"/>
    </row>
    <row r="35" spans="1:14" ht="15.75" customHeight="1">
      <c r="A35" s="122"/>
      <c r="B35" s="102">
        <v>75414</v>
      </c>
      <c r="C35" s="103" t="s">
        <v>44</v>
      </c>
      <c r="D35" s="124">
        <v>5360</v>
      </c>
      <c r="E35" s="123">
        <v>1000</v>
      </c>
      <c r="F35" s="124">
        <f>SUM(D35:E35)</f>
        <v>6360</v>
      </c>
      <c r="G35" s="123">
        <v>1000</v>
      </c>
      <c r="H35" s="123">
        <v>1000</v>
      </c>
      <c r="I35" s="123"/>
      <c r="J35" s="123"/>
      <c r="K35" s="123"/>
      <c r="L35" s="123"/>
      <c r="M35" s="123"/>
      <c r="N35" s="123"/>
    </row>
    <row r="36" spans="1:14" ht="23.25" customHeight="1">
      <c r="A36" s="106">
        <v>801</v>
      </c>
      <c r="B36" s="78" t="s">
        <v>19</v>
      </c>
      <c r="C36" s="78"/>
      <c r="D36" s="125">
        <v>12884707.57</v>
      </c>
      <c r="E36" s="79">
        <f>SUM(E37:E70)</f>
        <v>226140</v>
      </c>
      <c r="F36" s="125">
        <f>SUM(D36:E36)</f>
        <v>13110847.57</v>
      </c>
      <c r="G36" s="79">
        <v>11962643.81</v>
      </c>
      <c r="H36" s="79">
        <v>9254020</v>
      </c>
      <c r="I36" s="79">
        <v>2708623.81</v>
      </c>
      <c r="J36" s="79"/>
      <c r="K36" s="79">
        <v>567625</v>
      </c>
      <c r="L36" s="79">
        <v>580578.76</v>
      </c>
      <c r="M36" s="79"/>
      <c r="N36" s="79"/>
    </row>
    <row r="37" spans="1:14" ht="15.75" customHeight="1">
      <c r="A37" s="122"/>
      <c r="B37" s="95">
        <v>80101</v>
      </c>
      <c r="C37" s="95" t="s">
        <v>45</v>
      </c>
      <c r="D37" s="123">
        <v>7943546.81</v>
      </c>
      <c r="E37" s="123">
        <v>52000</v>
      </c>
      <c r="F37" s="123">
        <f>SUM(D37:E47)</f>
        <v>8083571.81</v>
      </c>
      <c r="G37" s="123">
        <v>52000</v>
      </c>
      <c r="H37" s="123">
        <v>52000</v>
      </c>
      <c r="I37" s="123"/>
      <c r="J37" s="123"/>
      <c r="K37" s="123"/>
      <c r="L37" s="123"/>
      <c r="M37" s="123"/>
      <c r="N37" s="123"/>
    </row>
    <row r="38" spans="1:14" ht="15.75" customHeight="1">
      <c r="A38" s="122"/>
      <c r="B38" s="95"/>
      <c r="C38" s="95"/>
      <c r="D38" s="123"/>
      <c r="E38" s="123">
        <v>58000</v>
      </c>
      <c r="F38" s="123"/>
      <c r="G38" s="123">
        <v>58000</v>
      </c>
      <c r="H38" s="123">
        <v>58000</v>
      </c>
      <c r="I38" s="123"/>
      <c r="J38" s="123"/>
      <c r="K38" s="123"/>
      <c r="L38" s="123"/>
      <c r="M38" s="123"/>
      <c r="N38" s="123"/>
    </row>
    <row r="39" spans="1:14" ht="15.75" customHeight="1">
      <c r="A39" s="122"/>
      <c r="B39" s="95"/>
      <c r="C39" s="95"/>
      <c r="D39" s="123"/>
      <c r="E39" s="123">
        <v>-4000</v>
      </c>
      <c r="F39" s="123"/>
      <c r="G39" s="123">
        <v>-4000</v>
      </c>
      <c r="H39" s="123">
        <v>-4000</v>
      </c>
      <c r="I39" s="123"/>
      <c r="J39" s="123"/>
      <c r="K39" s="123"/>
      <c r="L39" s="123"/>
      <c r="M39" s="123"/>
      <c r="N39" s="123"/>
    </row>
    <row r="40" spans="1:14" ht="15.75" customHeight="1">
      <c r="A40" s="122"/>
      <c r="B40" s="95"/>
      <c r="C40" s="95"/>
      <c r="D40" s="123"/>
      <c r="E40" s="123">
        <v>4170</v>
      </c>
      <c r="F40" s="123"/>
      <c r="G40" s="123">
        <v>4170</v>
      </c>
      <c r="H40" s="123"/>
      <c r="I40" s="123">
        <v>4170</v>
      </c>
      <c r="J40" s="123"/>
      <c r="K40" s="123"/>
      <c r="L40" s="123"/>
      <c r="M40" s="123"/>
      <c r="N40" s="123"/>
    </row>
    <row r="41" spans="1:14" ht="15.75" customHeight="1">
      <c r="A41" s="122"/>
      <c r="B41" s="95"/>
      <c r="C41" s="95"/>
      <c r="D41" s="123"/>
      <c r="E41" s="123">
        <v>625</v>
      </c>
      <c r="F41" s="123"/>
      <c r="G41" s="123">
        <v>625</v>
      </c>
      <c r="H41" s="123"/>
      <c r="I41" s="123">
        <v>625</v>
      </c>
      <c r="J41" s="123"/>
      <c r="K41" s="123"/>
      <c r="L41" s="123"/>
      <c r="M41" s="123"/>
      <c r="N41" s="123"/>
    </row>
    <row r="42" spans="1:14" ht="15.75" customHeight="1">
      <c r="A42" s="122"/>
      <c r="B42" s="95"/>
      <c r="C42" s="95"/>
      <c r="D42" s="123"/>
      <c r="E42" s="123">
        <v>1500</v>
      </c>
      <c r="F42" s="123"/>
      <c r="G42" s="123">
        <v>1500</v>
      </c>
      <c r="H42" s="123"/>
      <c r="I42" s="123">
        <v>1500</v>
      </c>
      <c r="J42" s="123"/>
      <c r="K42" s="123"/>
      <c r="L42" s="123"/>
      <c r="M42" s="123"/>
      <c r="N42" s="123"/>
    </row>
    <row r="43" spans="1:14" ht="15.75" customHeight="1">
      <c r="A43" s="122"/>
      <c r="B43" s="95"/>
      <c r="C43" s="95"/>
      <c r="D43" s="123"/>
      <c r="E43" s="123">
        <v>-1500</v>
      </c>
      <c r="F43" s="123"/>
      <c r="G43" s="123">
        <v>-1500</v>
      </c>
      <c r="H43" s="123"/>
      <c r="I43" s="123">
        <v>-1500</v>
      </c>
      <c r="J43" s="123"/>
      <c r="K43" s="123"/>
      <c r="L43" s="123"/>
      <c r="M43" s="123"/>
      <c r="N43" s="123"/>
    </row>
    <row r="44" spans="1:14" ht="15.75" customHeight="1">
      <c r="A44" s="122"/>
      <c r="B44" s="95"/>
      <c r="C44" s="95"/>
      <c r="D44" s="123"/>
      <c r="E44" s="123">
        <v>34100</v>
      </c>
      <c r="F44" s="123"/>
      <c r="G44" s="123">
        <v>34100</v>
      </c>
      <c r="H44" s="123"/>
      <c r="I44" s="123">
        <v>34100</v>
      </c>
      <c r="J44" s="123"/>
      <c r="K44" s="123"/>
      <c r="L44" s="123"/>
      <c r="M44" s="123"/>
      <c r="N44" s="123"/>
    </row>
    <row r="45" spans="1:14" ht="15.75" customHeight="1">
      <c r="A45" s="122"/>
      <c r="B45" s="95"/>
      <c r="C45" s="95"/>
      <c r="D45" s="123"/>
      <c r="E45" s="123">
        <v>60</v>
      </c>
      <c r="F45" s="123"/>
      <c r="G45" s="123">
        <v>60</v>
      </c>
      <c r="H45" s="123"/>
      <c r="I45" s="123">
        <v>60</v>
      </c>
      <c r="J45" s="123"/>
      <c r="K45" s="123"/>
      <c r="L45" s="123"/>
      <c r="M45" s="123"/>
      <c r="N45" s="123"/>
    </row>
    <row r="46" spans="1:14" ht="15.75" customHeight="1">
      <c r="A46" s="122"/>
      <c r="B46" s="95"/>
      <c r="C46" s="95"/>
      <c r="D46" s="123"/>
      <c r="E46" s="123">
        <v>-3070</v>
      </c>
      <c r="F46" s="123"/>
      <c r="G46" s="123">
        <v>-3070</v>
      </c>
      <c r="H46" s="123"/>
      <c r="I46" s="123">
        <v>-3070</v>
      </c>
      <c r="J46" s="123"/>
      <c r="K46" s="123"/>
      <c r="L46" s="123"/>
      <c r="M46" s="123"/>
      <c r="N46" s="123"/>
    </row>
    <row r="47" spans="1:14" ht="15.75" customHeight="1">
      <c r="A47" s="122"/>
      <c r="B47" s="95"/>
      <c r="C47" s="95"/>
      <c r="D47" s="123"/>
      <c r="E47" s="123">
        <v>-1860</v>
      </c>
      <c r="F47" s="123"/>
      <c r="G47" s="123">
        <v>-1860</v>
      </c>
      <c r="H47" s="123"/>
      <c r="I47" s="123">
        <v>-1860</v>
      </c>
      <c r="J47" s="123"/>
      <c r="K47" s="123"/>
      <c r="L47" s="123"/>
      <c r="M47" s="123"/>
      <c r="N47" s="123"/>
    </row>
    <row r="48" spans="1:14" ht="18.75" customHeight="1">
      <c r="A48" s="122"/>
      <c r="B48" s="95">
        <v>80103</v>
      </c>
      <c r="C48" s="95" t="s">
        <v>75</v>
      </c>
      <c r="D48" s="123">
        <v>608178</v>
      </c>
      <c r="E48" s="123">
        <v>1625</v>
      </c>
      <c r="F48" s="123">
        <f>SUM(D48:E54)</f>
        <v>613753</v>
      </c>
      <c r="G48" s="123"/>
      <c r="H48" s="123"/>
      <c r="I48" s="123"/>
      <c r="J48" s="123"/>
      <c r="K48" s="123">
        <v>1625</v>
      </c>
      <c r="L48" s="123"/>
      <c r="M48" s="123"/>
      <c r="N48" s="123"/>
    </row>
    <row r="49" spans="1:14" ht="22.5" customHeight="1">
      <c r="A49" s="122"/>
      <c r="B49" s="95"/>
      <c r="C49" s="95"/>
      <c r="D49" s="123"/>
      <c r="E49" s="123">
        <v>3800</v>
      </c>
      <c r="F49" s="123"/>
      <c r="G49" s="123">
        <v>3800</v>
      </c>
      <c r="H49" s="123">
        <v>3800</v>
      </c>
      <c r="I49" s="123"/>
      <c r="J49" s="123"/>
      <c r="K49" s="123"/>
      <c r="L49" s="123"/>
      <c r="M49" s="123"/>
      <c r="N49" s="123"/>
    </row>
    <row r="50" spans="1:14" ht="22.5" customHeight="1">
      <c r="A50" s="122"/>
      <c r="B50" s="95"/>
      <c r="C50" s="95"/>
      <c r="D50" s="123"/>
      <c r="E50" s="123">
        <v>1500</v>
      </c>
      <c r="F50" s="123"/>
      <c r="G50" s="123">
        <v>1500</v>
      </c>
      <c r="H50" s="123">
        <v>1500</v>
      </c>
      <c r="I50" s="123"/>
      <c r="J50" s="123"/>
      <c r="K50" s="123"/>
      <c r="L50" s="123"/>
      <c r="M50" s="123"/>
      <c r="N50" s="123"/>
    </row>
    <row r="51" spans="1:14" ht="22.5" customHeight="1">
      <c r="A51" s="122"/>
      <c r="B51" s="95"/>
      <c r="C51" s="95"/>
      <c r="D51" s="123"/>
      <c r="E51" s="123">
        <v>-300</v>
      </c>
      <c r="F51" s="123"/>
      <c r="G51" s="123">
        <v>-300</v>
      </c>
      <c r="H51" s="123"/>
      <c r="I51" s="123">
        <v>-300</v>
      </c>
      <c r="J51" s="123"/>
      <c r="K51" s="123"/>
      <c r="L51" s="123"/>
      <c r="M51" s="123"/>
      <c r="N51" s="123"/>
    </row>
    <row r="52" spans="1:14" ht="22.5" customHeight="1">
      <c r="A52" s="122"/>
      <c r="B52" s="95"/>
      <c r="C52" s="95"/>
      <c r="D52" s="123"/>
      <c r="E52" s="123">
        <v>-400</v>
      </c>
      <c r="F52" s="123"/>
      <c r="G52" s="123">
        <v>-400</v>
      </c>
      <c r="H52" s="123"/>
      <c r="I52" s="123">
        <v>-400</v>
      </c>
      <c r="J52" s="123"/>
      <c r="K52" s="123"/>
      <c r="L52" s="123"/>
      <c r="M52" s="123"/>
      <c r="N52" s="123"/>
    </row>
    <row r="53" spans="1:14" ht="22.5" customHeight="1">
      <c r="A53" s="122"/>
      <c r="B53" s="95"/>
      <c r="C53" s="95"/>
      <c r="D53" s="123"/>
      <c r="E53" s="123">
        <v>-275</v>
      </c>
      <c r="F53" s="123"/>
      <c r="G53" s="123">
        <v>-275</v>
      </c>
      <c r="H53" s="123"/>
      <c r="I53" s="123">
        <v>-275</v>
      </c>
      <c r="J53" s="123"/>
      <c r="K53" s="123"/>
      <c r="L53" s="123"/>
      <c r="M53" s="123"/>
      <c r="N53" s="123"/>
    </row>
    <row r="54" spans="1:14" ht="22.5" customHeight="1">
      <c r="A54" s="122"/>
      <c r="B54" s="95"/>
      <c r="C54" s="95"/>
      <c r="D54" s="123"/>
      <c r="E54" s="123">
        <v>-375</v>
      </c>
      <c r="F54" s="123"/>
      <c r="G54" s="123">
        <v>-375</v>
      </c>
      <c r="H54" s="123"/>
      <c r="I54" s="123">
        <v>-375</v>
      </c>
      <c r="J54" s="123"/>
      <c r="K54" s="123"/>
      <c r="L54" s="123"/>
      <c r="M54" s="123"/>
      <c r="N54" s="123"/>
    </row>
    <row r="55" spans="1:14" ht="15.75" customHeight="1">
      <c r="A55" s="122"/>
      <c r="B55" s="95">
        <v>80110</v>
      </c>
      <c r="C55" s="95" t="s">
        <v>76</v>
      </c>
      <c r="D55" s="123">
        <v>3193173</v>
      </c>
      <c r="E55" s="123">
        <v>6600</v>
      </c>
      <c r="F55" s="123">
        <f>SUM(D55:E62)</f>
        <v>3225333</v>
      </c>
      <c r="G55" s="123">
        <v>6600</v>
      </c>
      <c r="H55" s="123">
        <v>6600</v>
      </c>
      <c r="I55" s="123"/>
      <c r="J55" s="123"/>
      <c r="K55" s="123"/>
      <c r="L55" s="123"/>
      <c r="M55" s="123"/>
      <c r="N55" s="123"/>
    </row>
    <row r="56" spans="1:14" ht="15.75" customHeight="1">
      <c r="A56" s="122"/>
      <c r="B56" s="95"/>
      <c r="C56" s="95"/>
      <c r="D56" s="123"/>
      <c r="E56" s="123">
        <v>16560</v>
      </c>
      <c r="F56" s="123"/>
      <c r="G56" s="123">
        <v>16560</v>
      </c>
      <c r="H56" s="123">
        <v>16560</v>
      </c>
      <c r="I56" s="123"/>
      <c r="J56" s="123"/>
      <c r="K56" s="123"/>
      <c r="L56" s="123"/>
      <c r="M56" s="123"/>
      <c r="N56" s="123"/>
    </row>
    <row r="57" spans="1:14" ht="15.75" customHeight="1">
      <c r="A57" s="122"/>
      <c r="B57" s="95"/>
      <c r="C57" s="95"/>
      <c r="D57" s="123"/>
      <c r="E57" s="123">
        <v>-800</v>
      </c>
      <c r="F57" s="123"/>
      <c r="G57" s="123">
        <v>-800</v>
      </c>
      <c r="H57" s="123">
        <v>-800</v>
      </c>
      <c r="I57" s="123"/>
      <c r="J57" s="123"/>
      <c r="K57" s="123"/>
      <c r="L57" s="123"/>
      <c r="M57" s="123"/>
      <c r="N57" s="123"/>
    </row>
    <row r="58" spans="1:14" ht="15.75" customHeight="1">
      <c r="A58" s="122"/>
      <c r="B58" s="95"/>
      <c r="C58" s="95"/>
      <c r="D58" s="123"/>
      <c r="E58" s="123">
        <v>-3000</v>
      </c>
      <c r="F58" s="123"/>
      <c r="G58" s="123">
        <v>-3000</v>
      </c>
      <c r="H58" s="123"/>
      <c r="I58" s="123">
        <v>-3000</v>
      </c>
      <c r="J58" s="123"/>
      <c r="K58" s="123"/>
      <c r="L58" s="123"/>
      <c r="M58" s="123"/>
      <c r="N58" s="123"/>
    </row>
    <row r="59" spans="1:14" ht="15.75" customHeight="1">
      <c r="A59" s="122"/>
      <c r="B59" s="95"/>
      <c r="C59" s="95"/>
      <c r="D59" s="123"/>
      <c r="E59" s="123">
        <v>-400</v>
      </c>
      <c r="F59" s="123"/>
      <c r="G59" s="123">
        <v>-400</v>
      </c>
      <c r="H59" s="123"/>
      <c r="I59" s="123">
        <v>-400</v>
      </c>
      <c r="J59" s="123"/>
      <c r="K59" s="123"/>
      <c r="L59" s="123"/>
      <c r="M59" s="123"/>
      <c r="N59" s="123"/>
    </row>
    <row r="60" spans="1:14" ht="15.75" customHeight="1">
      <c r="A60" s="122"/>
      <c r="B60" s="95"/>
      <c r="C60" s="95"/>
      <c r="D60" s="123"/>
      <c r="E60" s="123">
        <v>13200</v>
      </c>
      <c r="F60" s="123"/>
      <c r="G60" s="123">
        <v>13200</v>
      </c>
      <c r="H60" s="123"/>
      <c r="I60" s="123">
        <v>13200</v>
      </c>
      <c r="J60" s="123"/>
      <c r="K60" s="123"/>
      <c r="L60" s="123"/>
      <c r="M60" s="123"/>
      <c r="N60" s="123"/>
    </row>
    <row r="61" spans="1:14" ht="15.75" customHeight="1">
      <c r="A61" s="122"/>
      <c r="B61" s="95"/>
      <c r="C61" s="95"/>
      <c r="D61" s="123"/>
      <c r="E61" s="123">
        <v>400</v>
      </c>
      <c r="F61" s="123"/>
      <c r="G61" s="123">
        <v>400</v>
      </c>
      <c r="H61" s="123"/>
      <c r="I61" s="123">
        <v>400</v>
      </c>
      <c r="J61" s="123"/>
      <c r="K61" s="123"/>
      <c r="L61" s="123"/>
      <c r="M61" s="123"/>
      <c r="N61" s="123"/>
    </row>
    <row r="62" spans="1:14" ht="15.75" customHeight="1">
      <c r="A62" s="122"/>
      <c r="B62" s="95"/>
      <c r="C62" s="95"/>
      <c r="D62" s="123"/>
      <c r="E62" s="123">
        <v>-400</v>
      </c>
      <c r="F62" s="123"/>
      <c r="G62" s="123">
        <v>-400</v>
      </c>
      <c r="H62" s="123"/>
      <c r="I62" s="123">
        <v>-400</v>
      </c>
      <c r="J62" s="123"/>
      <c r="K62" s="123"/>
      <c r="L62" s="123"/>
      <c r="M62" s="123"/>
      <c r="N62" s="123"/>
    </row>
    <row r="63" spans="1:14" ht="15.75" customHeight="1">
      <c r="A63" s="122"/>
      <c r="B63" s="95">
        <v>80113</v>
      </c>
      <c r="C63" s="95" t="s">
        <v>48</v>
      </c>
      <c r="D63" s="123">
        <v>301350</v>
      </c>
      <c r="E63" s="123">
        <v>1100</v>
      </c>
      <c r="F63" s="123">
        <f>SUM(D63:E65)</f>
        <v>279450</v>
      </c>
      <c r="G63" s="123">
        <v>1100</v>
      </c>
      <c r="H63" s="123">
        <v>1100</v>
      </c>
      <c r="I63" s="123"/>
      <c r="J63" s="123"/>
      <c r="K63" s="123"/>
      <c r="L63" s="123"/>
      <c r="M63" s="123"/>
      <c r="N63" s="123"/>
    </row>
    <row r="64" spans="1:14" ht="15.75" customHeight="1">
      <c r="A64" s="122"/>
      <c r="B64" s="95"/>
      <c r="C64" s="95"/>
      <c r="D64" s="123"/>
      <c r="E64" s="123">
        <v>-500</v>
      </c>
      <c r="F64" s="123"/>
      <c r="G64" s="123">
        <v>-500</v>
      </c>
      <c r="H64" s="123">
        <v>-500</v>
      </c>
      <c r="I64" s="123"/>
      <c r="J64" s="123"/>
      <c r="K64" s="123"/>
      <c r="L64" s="123"/>
      <c r="M64" s="123"/>
      <c r="N64" s="123"/>
    </row>
    <row r="65" spans="1:14" ht="15.75" customHeight="1">
      <c r="A65" s="122"/>
      <c r="B65" s="95"/>
      <c r="C65" s="95"/>
      <c r="D65" s="123"/>
      <c r="E65" s="123">
        <v>-22500</v>
      </c>
      <c r="F65" s="123"/>
      <c r="G65" s="123">
        <v>-22500</v>
      </c>
      <c r="H65" s="123"/>
      <c r="I65" s="123">
        <v>-22500</v>
      </c>
      <c r="J65" s="123"/>
      <c r="K65" s="123"/>
      <c r="L65" s="123"/>
      <c r="M65" s="123"/>
      <c r="N65" s="123"/>
    </row>
    <row r="66" spans="1:14" ht="15.75" customHeight="1">
      <c r="A66" s="122"/>
      <c r="B66" s="95">
        <v>80148</v>
      </c>
      <c r="C66" s="95" t="s">
        <v>49</v>
      </c>
      <c r="D66" s="123">
        <v>129925</v>
      </c>
      <c r="E66" s="123">
        <v>43800</v>
      </c>
      <c r="F66" s="123">
        <f>SUM(D66:E70)</f>
        <v>200205</v>
      </c>
      <c r="G66" s="123">
        <v>43800</v>
      </c>
      <c r="H66" s="123">
        <v>43800</v>
      </c>
      <c r="I66" s="123"/>
      <c r="J66" s="123"/>
      <c r="K66" s="123"/>
      <c r="L66" s="123"/>
      <c r="M66" s="123"/>
      <c r="N66" s="123"/>
    </row>
    <row r="67" spans="1:14" ht="15.75" customHeight="1">
      <c r="A67" s="122"/>
      <c r="B67" s="95"/>
      <c r="C67" s="95"/>
      <c r="D67" s="123"/>
      <c r="E67" s="123">
        <v>-3900</v>
      </c>
      <c r="F67" s="123"/>
      <c r="G67" s="123">
        <v>-3900</v>
      </c>
      <c r="H67" s="123">
        <v>-3900</v>
      </c>
      <c r="I67" s="123"/>
      <c r="J67" s="123"/>
      <c r="K67" s="123"/>
      <c r="L67" s="123"/>
      <c r="M67" s="123"/>
      <c r="N67" s="123"/>
    </row>
    <row r="68" spans="1:14" ht="15.75" customHeight="1">
      <c r="A68" s="122"/>
      <c r="B68" s="95"/>
      <c r="C68" s="95"/>
      <c r="D68" s="123"/>
      <c r="E68" s="123">
        <v>6000</v>
      </c>
      <c r="F68" s="123"/>
      <c r="G68" s="123">
        <v>6000</v>
      </c>
      <c r="H68" s="123">
        <v>6000</v>
      </c>
      <c r="I68" s="123"/>
      <c r="J68" s="123"/>
      <c r="K68" s="123"/>
      <c r="L68" s="123"/>
      <c r="M68" s="123"/>
      <c r="N68" s="123"/>
    </row>
    <row r="69" spans="1:14" ht="15.75" customHeight="1">
      <c r="A69" s="122"/>
      <c r="B69" s="95"/>
      <c r="C69" s="95"/>
      <c r="D69" s="123"/>
      <c r="E69" s="123">
        <v>480</v>
      </c>
      <c r="F69" s="123"/>
      <c r="G69" s="123">
        <v>480</v>
      </c>
      <c r="H69" s="123">
        <v>480</v>
      </c>
      <c r="I69" s="123"/>
      <c r="J69" s="123"/>
      <c r="K69" s="123"/>
      <c r="L69" s="123"/>
      <c r="M69" s="123"/>
      <c r="N69" s="123"/>
    </row>
    <row r="70" spans="1:14" ht="16.5" customHeight="1">
      <c r="A70" s="122"/>
      <c r="B70" s="95"/>
      <c r="C70" s="95"/>
      <c r="D70" s="123"/>
      <c r="E70" s="123">
        <v>23900</v>
      </c>
      <c r="F70" s="123"/>
      <c r="G70" s="123">
        <v>23900</v>
      </c>
      <c r="H70" s="123"/>
      <c r="I70" s="123">
        <v>23900</v>
      </c>
      <c r="J70" s="123"/>
      <c r="K70" s="123"/>
      <c r="L70" s="123"/>
      <c r="M70" s="123"/>
      <c r="N70" s="123"/>
    </row>
    <row r="71" spans="1:14" ht="21.75" customHeight="1">
      <c r="A71" s="126">
        <v>852</v>
      </c>
      <c r="B71" s="127" t="s">
        <v>21</v>
      </c>
      <c r="C71" s="127"/>
      <c r="D71" s="128">
        <v>6332776</v>
      </c>
      <c r="E71" s="128">
        <f>SUM(E72:E84)</f>
        <v>124186</v>
      </c>
      <c r="F71" s="128">
        <f>SUM(D71:E71)</f>
        <v>6456962</v>
      </c>
      <c r="G71" s="128">
        <v>1453525</v>
      </c>
      <c r="H71" s="128">
        <v>733275</v>
      </c>
      <c r="I71" s="128">
        <v>720250</v>
      </c>
      <c r="J71" s="128"/>
      <c r="K71" s="128">
        <v>5003437</v>
      </c>
      <c r="L71" s="128"/>
      <c r="M71" s="128"/>
      <c r="N71" s="128"/>
    </row>
    <row r="72" spans="1:14" ht="30.75" customHeight="1">
      <c r="A72" s="129"/>
      <c r="B72" s="130">
        <v>85205</v>
      </c>
      <c r="C72" s="130" t="s">
        <v>50</v>
      </c>
      <c r="D72" s="131">
        <v>0</v>
      </c>
      <c r="E72" s="131">
        <v>22000</v>
      </c>
      <c r="F72" s="131">
        <f>SUM(D72:E72)</f>
        <v>22000</v>
      </c>
      <c r="G72" s="131">
        <v>22000</v>
      </c>
      <c r="H72" s="131"/>
      <c r="I72" s="131">
        <v>22000</v>
      </c>
      <c r="J72" s="131"/>
      <c r="K72" s="131"/>
      <c r="L72" s="131"/>
      <c r="M72" s="131"/>
      <c r="N72" s="131"/>
    </row>
    <row r="73" spans="1:14" ht="21" customHeight="1">
      <c r="A73" s="132"/>
      <c r="B73" s="95">
        <v>85212</v>
      </c>
      <c r="C73" s="133" t="s">
        <v>51</v>
      </c>
      <c r="D73" s="123">
        <v>4002112</v>
      </c>
      <c r="E73" s="123">
        <v>1395</v>
      </c>
      <c r="F73" s="123">
        <f>SUM(D73:E76)</f>
        <v>4003507</v>
      </c>
      <c r="G73" s="123"/>
      <c r="H73" s="123"/>
      <c r="I73" s="123"/>
      <c r="J73" s="123"/>
      <c r="K73" s="123">
        <v>1395</v>
      </c>
      <c r="L73" s="123"/>
      <c r="M73" s="123"/>
      <c r="N73" s="123"/>
    </row>
    <row r="74" spans="1:14" ht="22.5" customHeight="1">
      <c r="A74" s="132"/>
      <c r="B74" s="95"/>
      <c r="C74" s="133"/>
      <c r="D74" s="123"/>
      <c r="E74" s="123">
        <v>-16000</v>
      </c>
      <c r="F74" s="123"/>
      <c r="G74" s="123"/>
      <c r="H74" s="123"/>
      <c r="I74" s="123"/>
      <c r="J74" s="123"/>
      <c r="K74" s="123">
        <v>-16000</v>
      </c>
      <c r="L74" s="123"/>
      <c r="M74" s="123"/>
      <c r="N74" s="123"/>
    </row>
    <row r="75" spans="1:14" ht="18" customHeight="1">
      <c r="A75" s="132"/>
      <c r="B75" s="95"/>
      <c r="C75" s="133"/>
      <c r="D75" s="123"/>
      <c r="E75" s="123">
        <v>14000</v>
      </c>
      <c r="F75" s="123"/>
      <c r="G75" s="123">
        <v>14000</v>
      </c>
      <c r="H75" s="123">
        <v>14000</v>
      </c>
      <c r="I75" s="123"/>
      <c r="J75" s="123"/>
      <c r="K75" s="123"/>
      <c r="L75" s="123"/>
      <c r="M75" s="123"/>
      <c r="N75" s="123"/>
    </row>
    <row r="76" spans="1:14" ht="18.75" customHeight="1">
      <c r="A76" s="132"/>
      <c r="B76" s="95"/>
      <c r="C76" s="133"/>
      <c r="D76" s="123"/>
      <c r="E76" s="123">
        <v>2000</v>
      </c>
      <c r="F76" s="123"/>
      <c r="G76" s="123">
        <v>2000</v>
      </c>
      <c r="H76" s="123">
        <v>2000</v>
      </c>
      <c r="I76" s="123"/>
      <c r="J76" s="123"/>
      <c r="K76" s="123"/>
      <c r="L76" s="123"/>
      <c r="M76" s="123"/>
      <c r="N76" s="123"/>
    </row>
    <row r="77" spans="1:14" ht="79.5" customHeight="1">
      <c r="A77" s="132"/>
      <c r="B77" s="110">
        <v>85213</v>
      </c>
      <c r="C77" s="134" t="s">
        <v>52</v>
      </c>
      <c r="D77" s="123">
        <v>34900</v>
      </c>
      <c r="E77" s="123">
        <v>500</v>
      </c>
      <c r="F77" s="123">
        <f>SUM(D77:E77)</f>
        <v>35400</v>
      </c>
      <c r="G77" s="123">
        <v>500</v>
      </c>
      <c r="H77" s="123"/>
      <c r="I77" s="123">
        <v>500</v>
      </c>
      <c r="J77" s="123"/>
      <c r="K77" s="123"/>
      <c r="L77" s="123"/>
      <c r="M77" s="123"/>
      <c r="N77" s="123"/>
    </row>
    <row r="78" spans="1:14" ht="18.75" customHeight="1">
      <c r="A78" s="132"/>
      <c r="B78" s="95">
        <v>85214</v>
      </c>
      <c r="C78" s="133" t="s">
        <v>53</v>
      </c>
      <c r="D78" s="123">
        <v>293789</v>
      </c>
      <c r="E78" s="123">
        <v>1300</v>
      </c>
      <c r="F78" s="123">
        <f>SUM(D78:E79)</f>
        <v>273089</v>
      </c>
      <c r="G78" s="123"/>
      <c r="H78" s="123"/>
      <c r="I78" s="123"/>
      <c r="J78" s="123"/>
      <c r="K78" s="123">
        <v>1300</v>
      </c>
      <c r="L78" s="123"/>
      <c r="M78" s="123"/>
      <c r="N78" s="123"/>
    </row>
    <row r="79" spans="1:14" ht="16.5" customHeight="1">
      <c r="A79" s="132"/>
      <c r="B79" s="95"/>
      <c r="C79" s="133"/>
      <c r="D79" s="123"/>
      <c r="E79" s="123">
        <v>-22000</v>
      </c>
      <c r="F79" s="123"/>
      <c r="G79" s="123"/>
      <c r="H79" s="123"/>
      <c r="I79" s="123"/>
      <c r="J79" s="123"/>
      <c r="K79" s="123">
        <v>-22000</v>
      </c>
      <c r="L79" s="123"/>
      <c r="M79" s="123"/>
      <c r="N79" s="123"/>
    </row>
    <row r="80" spans="1:14" ht="16.5" customHeight="1">
      <c r="A80" s="132"/>
      <c r="B80" s="135">
        <v>85215</v>
      </c>
      <c r="C80" s="136" t="s">
        <v>54</v>
      </c>
      <c r="D80" s="124">
        <v>50000</v>
      </c>
      <c r="E80" s="123">
        <v>50000</v>
      </c>
      <c r="F80" s="124">
        <f>SUM(D80:E80)</f>
        <v>100000</v>
      </c>
      <c r="G80" s="123"/>
      <c r="H80" s="123"/>
      <c r="I80" s="123"/>
      <c r="J80" s="123"/>
      <c r="K80" s="123">
        <v>50000</v>
      </c>
      <c r="L80" s="123"/>
      <c r="M80" s="123"/>
      <c r="N80" s="123"/>
    </row>
    <row r="81" spans="1:14" ht="32.25" customHeight="1">
      <c r="A81" s="132"/>
      <c r="B81" s="110">
        <v>85216</v>
      </c>
      <c r="C81" s="134" t="s">
        <v>55</v>
      </c>
      <c r="D81" s="123">
        <v>292150</v>
      </c>
      <c r="E81" s="123">
        <v>14100</v>
      </c>
      <c r="F81" s="123">
        <f>SUM(D81:E81)</f>
        <v>306250</v>
      </c>
      <c r="G81" s="123"/>
      <c r="H81" s="123"/>
      <c r="I81" s="123"/>
      <c r="J81" s="123"/>
      <c r="K81" s="123">
        <v>14100</v>
      </c>
      <c r="L81" s="123"/>
      <c r="M81" s="123"/>
      <c r="N81" s="123"/>
    </row>
    <row r="82" spans="1:14" ht="15.75" customHeight="1">
      <c r="A82" s="132"/>
      <c r="B82" s="110">
        <v>85219</v>
      </c>
      <c r="C82" s="134" t="s">
        <v>77</v>
      </c>
      <c r="D82" s="137">
        <v>652325</v>
      </c>
      <c r="E82" s="123">
        <v>16891</v>
      </c>
      <c r="F82" s="137">
        <f>SUM(D82:E82)</f>
        <v>669216</v>
      </c>
      <c r="G82" s="123">
        <v>16891</v>
      </c>
      <c r="H82" s="123">
        <v>16891</v>
      </c>
      <c r="I82" s="123"/>
      <c r="J82" s="123"/>
      <c r="K82" s="123"/>
      <c r="L82" s="123"/>
      <c r="M82" s="123"/>
      <c r="N82" s="123"/>
    </row>
    <row r="83" spans="1:14" ht="21.75" customHeight="1">
      <c r="A83" s="132"/>
      <c r="B83" s="115">
        <v>85295</v>
      </c>
      <c r="C83" s="115" t="s">
        <v>34</v>
      </c>
      <c r="D83" s="124">
        <v>550300</v>
      </c>
      <c r="E83" s="123">
        <v>39000</v>
      </c>
      <c r="F83" s="124">
        <f>SUM(D83:E84)</f>
        <v>590300</v>
      </c>
      <c r="G83" s="123"/>
      <c r="H83" s="123"/>
      <c r="I83" s="123"/>
      <c r="J83" s="123"/>
      <c r="K83" s="123">
        <v>39000</v>
      </c>
      <c r="L83" s="123"/>
      <c r="M83" s="123"/>
      <c r="N83" s="123"/>
    </row>
    <row r="84" spans="1:14" ht="20.25" customHeight="1">
      <c r="A84" s="109"/>
      <c r="B84" s="115"/>
      <c r="C84" s="115"/>
      <c r="D84" s="124"/>
      <c r="E84" s="123">
        <v>1000</v>
      </c>
      <c r="F84" s="124"/>
      <c r="G84" s="123">
        <v>1000</v>
      </c>
      <c r="H84" s="123"/>
      <c r="I84" s="123">
        <v>1000</v>
      </c>
      <c r="J84" s="123"/>
      <c r="K84" s="123"/>
      <c r="L84" s="123"/>
      <c r="M84" s="123"/>
      <c r="N84" s="123"/>
    </row>
    <row r="85" spans="1:14" ht="24.75" customHeight="1">
      <c r="A85" s="126">
        <v>853</v>
      </c>
      <c r="B85" s="127" t="s">
        <v>78</v>
      </c>
      <c r="C85" s="127"/>
      <c r="D85" s="128">
        <v>230745</v>
      </c>
      <c r="E85" s="128">
        <f>SUM(E86:E89)</f>
        <v>0</v>
      </c>
      <c r="F85" s="128">
        <f>SUM(D85:E85)</f>
        <v>230745</v>
      </c>
      <c r="G85" s="128"/>
      <c r="H85" s="128"/>
      <c r="I85" s="128"/>
      <c r="J85" s="128"/>
      <c r="K85" s="128"/>
      <c r="L85" s="128">
        <v>230745</v>
      </c>
      <c r="M85" s="128"/>
      <c r="N85" s="128"/>
    </row>
    <row r="86" spans="1:14" ht="17.25" customHeight="1">
      <c r="A86" s="122"/>
      <c r="B86" s="95">
        <v>85395</v>
      </c>
      <c r="C86" s="95" t="s">
        <v>34</v>
      </c>
      <c r="D86" s="123">
        <v>230745</v>
      </c>
      <c r="E86" s="123">
        <v>10000</v>
      </c>
      <c r="F86" s="123">
        <f>SUM(D86:E89)</f>
        <v>230745</v>
      </c>
      <c r="G86" s="123"/>
      <c r="H86" s="123"/>
      <c r="I86" s="123"/>
      <c r="J86" s="123"/>
      <c r="K86" s="123"/>
      <c r="L86" s="123">
        <v>10000</v>
      </c>
      <c r="M86" s="123"/>
      <c r="N86" s="123"/>
    </row>
    <row r="87" spans="1:14" ht="18" customHeight="1">
      <c r="A87" s="122"/>
      <c r="B87" s="95"/>
      <c r="C87" s="95"/>
      <c r="D87" s="123"/>
      <c r="E87" s="123">
        <v>1000</v>
      </c>
      <c r="F87" s="123"/>
      <c r="G87" s="123"/>
      <c r="H87" s="123"/>
      <c r="I87" s="123"/>
      <c r="J87" s="123"/>
      <c r="K87" s="123"/>
      <c r="L87" s="123">
        <v>1000</v>
      </c>
      <c r="M87" s="123"/>
      <c r="N87" s="123"/>
    </row>
    <row r="88" spans="1:14" ht="18" customHeight="1">
      <c r="A88" s="122"/>
      <c r="B88" s="95"/>
      <c r="C88" s="95"/>
      <c r="D88" s="123"/>
      <c r="E88" s="123">
        <v>-4000</v>
      </c>
      <c r="F88" s="123"/>
      <c r="G88" s="123"/>
      <c r="H88" s="123"/>
      <c r="I88" s="123"/>
      <c r="J88" s="123"/>
      <c r="K88" s="123"/>
      <c r="L88" s="123">
        <v>-4000</v>
      </c>
      <c r="M88" s="123"/>
      <c r="N88" s="123"/>
    </row>
    <row r="89" spans="1:14" ht="18" customHeight="1">
      <c r="A89" s="122"/>
      <c r="B89" s="95"/>
      <c r="C89" s="95"/>
      <c r="D89" s="123"/>
      <c r="E89" s="123">
        <v>-7000</v>
      </c>
      <c r="F89" s="123"/>
      <c r="G89" s="123"/>
      <c r="H89" s="123"/>
      <c r="I89" s="123"/>
      <c r="J89" s="123"/>
      <c r="K89" s="123"/>
      <c r="L89" s="123">
        <v>-7000</v>
      </c>
      <c r="M89" s="123"/>
      <c r="N89" s="123"/>
    </row>
    <row r="90" spans="1:14" ht="10.5" customHeight="1">
      <c r="A90" s="126" t="s">
        <v>59</v>
      </c>
      <c r="B90" s="126"/>
      <c r="C90" s="126"/>
      <c r="D90" s="138">
        <v>29180744.16</v>
      </c>
      <c r="E90" s="138">
        <v>742957.68</v>
      </c>
      <c r="F90" s="138">
        <f>SUM(D90:E91)</f>
        <v>29831413.26</v>
      </c>
      <c r="G90" s="138">
        <v>21685109.21</v>
      </c>
      <c r="H90" s="138">
        <v>12606910.59</v>
      </c>
      <c r="I90" s="138">
        <v>9078198.62</v>
      </c>
      <c r="J90" s="138">
        <v>807800</v>
      </c>
      <c r="K90" s="138">
        <v>6257116.45</v>
      </c>
      <c r="L90" s="138">
        <v>841387.6</v>
      </c>
      <c r="M90" s="139"/>
      <c r="N90" s="138">
        <v>240000</v>
      </c>
    </row>
    <row r="91" spans="1:15" ht="10.5" customHeight="1">
      <c r="A91" s="126"/>
      <c r="B91" s="126"/>
      <c r="C91" s="126"/>
      <c r="D91" s="138"/>
      <c r="E91" s="140">
        <v>-92288.58</v>
      </c>
      <c r="F91" s="138"/>
      <c r="G91" s="138"/>
      <c r="H91" s="138"/>
      <c r="I91" s="138"/>
      <c r="J91" s="138"/>
      <c r="K91" s="138"/>
      <c r="L91" s="138"/>
      <c r="M91" s="138"/>
      <c r="N91" s="138"/>
      <c r="O91" s="141"/>
    </row>
    <row r="92" spans="1:15" ht="10.5" customHeight="1">
      <c r="A92" s="142"/>
      <c r="O92" s="143"/>
    </row>
    <row r="93" spans="1:11" ht="9.75" customHeight="1">
      <c r="A93" s="144"/>
      <c r="B93" s="144"/>
      <c r="C93" s="144"/>
      <c r="G93" s="145"/>
      <c r="H93" s="145"/>
      <c r="I93" s="145"/>
      <c r="K93" s="145"/>
    </row>
  </sheetData>
  <mergeCells count="91">
    <mergeCell ref="K1:N2"/>
    <mergeCell ref="A9:A10"/>
    <mergeCell ref="B9:B10"/>
    <mergeCell ref="C9:C10"/>
    <mergeCell ref="D9:F10"/>
    <mergeCell ref="G9:G10"/>
    <mergeCell ref="H9:I9"/>
    <mergeCell ref="J9:J10"/>
    <mergeCell ref="K9:K10"/>
    <mergeCell ref="L9:L10"/>
    <mergeCell ref="M9:M10"/>
    <mergeCell ref="N9:N10"/>
    <mergeCell ref="D12:F12"/>
    <mergeCell ref="B13:C13"/>
    <mergeCell ref="A14:A16"/>
    <mergeCell ref="B15:B16"/>
    <mergeCell ref="C15:C16"/>
    <mergeCell ref="D15:D16"/>
    <mergeCell ref="F15:F16"/>
    <mergeCell ref="B17:C17"/>
    <mergeCell ref="B19:C19"/>
    <mergeCell ref="A20:A21"/>
    <mergeCell ref="B20:B21"/>
    <mergeCell ref="C20:C21"/>
    <mergeCell ref="D20:D21"/>
    <mergeCell ref="F20:F21"/>
    <mergeCell ref="B22:C22"/>
    <mergeCell ref="B24:C24"/>
    <mergeCell ref="A25:A30"/>
    <mergeCell ref="B25:B30"/>
    <mergeCell ref="C25:C30"/>
    <mergeCell ref="D25:D30"/>
    <mergeCell ref="F25:F30"/>
    <mergeCell ref="B31:C31"/>
    <mergeCell ref="A32:A35"/>
    <mergeCell ref="B32:B34"/>
    <mergeCell ref="C32:C34"/>
    <mergeCell ref="D32:D34"/>
    <mergeCell ref="F32:F34"/>
    <mergeCell ref="B36:C36"/>
    <mergeCell ref="A37:A70"/>
    <mergeCell ref="B37:B47"/>
    <mergeCell ref="C37:C47"/>
    <mergeCell ref="D37:D47"/>
    <mergeCell ref="F37:F47"/>
    <mergeCell ref="B48:B54"/>
    <mergeCell ref="C48:C54"/>
    <mergeCell ref="D48:D54"/>
    <mergeCell ref="F48:F54"/>
    <mergeCell ref="B55:B62"/>
    <mergeCell ref="C55:C62"/>
    <mergeCell ref="D55:D62"/>
    <mergeCell ref="F55:F62"/>
    <mergeCell ref="B63:B65"/>
    <mergeCell ref="C63:C65"/>
    <mergeCell ref="D63:D65"/>
    <mergeCell ref="F63:F65"/>
    <mergeCell ref="B66:B70"/>
    <mergeCell ref="C66:C70"/>
    <mergeCell ref="D66:D70"/>
    <mergeCell ref="F66:F70"/>
    <mergeCell ref="B71:C71"/>
    <mergeCell ref="B73:B76"/>
    <mergeCell ref="C73:C76"/>
    <mergeCell ref="D73:D76"/>
    <mergeCell ref="F73:F76"/>
    <mergeCell ref="B78:B79"/>
    <mergeCell ref="C78:C79"/>
    <mergeCell ref="D78:D79"/>
    <mergeCell ref="F78:F79"/>
    <mergeCell ref="B83:B84"/>
    <mergeCell ref="C83:C84"/>
    <mergeCell ref="D83:D84"/>
    <mergeCell ref="F83:F84"/>
    <mergeCell ref="B85:C85"/>
    <mergeCell ref="A86:A89"/>
    <mergeCell ref="B86:B89"/>
    <mergeCell ref="C86:C89"/>
    <mergeCell ref="D86:D89"/>
    <mergeCell ref="F86:F89"/>
    <mergeCell ref="A90:C91"/>
    <mergeCell ref="D90:D91"/>
    <mergeCell ref="F90:F91"/>
    <mergeCell ref="G90:G91"/>
    <mergeCell ref="H90:H91"/>
    <mergeCell ref="I90:I91"/>
    <mergeCell ref="J90:J91"/>
    <mergeCell ref="K90:K91"/>
    <mergeCell ref="L90:L91"/>
    <mergeCell ref="M90:M91"/>
    <mergeCell ref="N90:N91"/>
  </mergeCells>
  <printOptions/>
  <pageMargins left="0.7875" right="0.7875" top="0.7875" bottom="0.7875" header="0.5118055555555555" footer="0.5118055555555555"/>
  <pageSetup horizontalDpi="300" verticalDpi="300" orientation="landscape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H2" sqref="H2"/>
    </sheetView>
  </sheetViews>
  <sheetFormatPr defaultColWidth="8.796875" defaultRowHeight="14.25"/>
  <cols>
    <col min="1" max="1" width="4.59765625" style="82" customWidth="1"/>
    <col min="2" max="2" width="6.3984375" style="82" customWidth="1"/>
    <col min="3" max="3" width="15.3984375" style="82" customWidth="1"/>
    <col min="4" max="16384" width="8.8984375" style="82" customWidth="1"/>
  </cols>
  <sheetData>
    <row r="1" spans="1:11" ht="13.5">
      <c r="A1" s="146"/>
      <c r="B1" s="146"/>
      <c r="C1" s="146"/>
      <c r="D1" s="146"/>
      <c r="E1" s="146"/>
      <c r="F1" s="146"/>
      <c r="G1" s="146" t="s">
        <v>79</v>
      </c>
      <c r="H1" s="147"/>
      <c r="I1" s="147"/>
      <c r="J1" s="147"/>
      <c r="K1" s="148"/>
    </row>
    <row r="2" spans="1:11" ht="13.5">
      <c r="A2" s="146"/>
      <c r="B2" s="146"/>
      <c r="C2" s="146"/>
      <c r="D2" s="146"/>
      <c r="E2" s="146"/>
      <c r="F2" s="146"/>
      <c r="G2" s="146" t="s">
        <v>25</v>
      </c>
      <c r="H2" s="147"/>
      <c r="I2" s="147"/>
      <c r="J2" s="147"/>
      <c r="K2" s="148"/>
    </row>
    <row r="3" spans="1:11" ht="13.5">
      <c r="A3" s="146"/>
      <c r="B3" s="146"/>
      <c r="C3" s="146"/>
      <c r="D3" s="146"/>
      <c r="E3" s="146"/>
      <c r="F3" s="146"/>
      <c r="G3" s="146"/>
      <c r="H3" s="147"/>
      <c r="I3" s="147"/>
      <c r="J3" s="147"/>
      <c r="K3" s="148"/>
    </row>
    <row r="4" spans="1:11" ht="13.5">
      <c r="A4" s="146"/>
      <c r="B4" s="146"/>
      <c r="C4" s="146"/>
      <c r="D4" s="146"/>
      <c r="E4" s="146"/>
      <c r="F4" s="146"/>
      <c r="G4" s="146"/>
      <c r="H4" s="147"/>
      <c r="I4" s="147"/>
      <c r="J4" s="147"/>
      <c r="K4" s="148"/>
    </row>
    <row r="5" spans="1:11" ht="8.25" customHeight="1">
      <c r="A5" s="146"/>
      <c r="B5" s="146"/>
      <c r="C5" s="146"/>
      <c r="D5" s="146"/>
      <c r="E5" s="146"/>
      <c r="F5" s="146"/>
      <c r="G5" s="146"/>
      <c r="H5" s="147"/>
      <c r="I5" s="147"/>
      <c r="J5" s="147"/>
      <c r="K5" s="148"/>
    </row>
    <row r="6" spans="1:11" ht="8.25" customHeight="1">
      <c r="A6" s="146"/>
      <c r="B6" s="146"/>
      <c r="C6" s="146"/>
      <c r="D6" s="146"/>
      <c r="E6" s="146"/>
      <c r="F6" s="146"/>
      <c r="G6" s="146"/>
      <c r="H6" s="147"/>
      <c r="I6" s="147"/>
      <c r="J6" s="147"/>
      <c r="K6" s="148"/>
    </row>
    <row r="7" spans="1:11" ht="26.25" customHeight="1">
      <c r="A7" s="149" t="s">
        <v>80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</row>
    <row r="8" spans="1:11" ht="21.75" customHeight="1">
      <c r="A8" s="150"/>
      <c r="B8" s="150"/>
      <c r="C8" s="150"/>
      <c r="D8" s="150"/>
      <c r="E8" s="150"/>
      <c r="F8" s="150"/>
      <c r="G8" s="150"/>
      <c r="H8" s="150"/>
      <c r="I8" s="150"/>
      <c r="J8" s="150"/>
      <c r="K8" s="150"/>
    </row>
    <row r="9" spans="1:11" ht="20.25" customHeight="1">
      <c r="A9" s="151" t="s">
        <v>2</v>
      </c>
      <c r="B9" s="151" t="s">
        <v>28</v>
      </c>
      <c r="C9" s="151" t="s">
        <v>81</v>
      </c>
      <c r="D9" s="152" t="s">
        <v>82</v>
      </c>
      <c r="E9" s="152"/>
      <c r="F9" s="152"/>
      <c r="G9" s="152" t="s">
        <v>83</v>
      </c>
      <c r="H9" s="152"/>
      <c r="I9" s="152"/>
      <c r="J9" s="152" t="s">
        <v>84</v>
      </c>
      <c r="K9" s="152"/>
    </row>
    <row r="10" spans="1:11" ht="23.25">
      <c r="A10" s="151"/>
      <c r="B10" s="151"/>
      <c r="C10" s="151"/>
      <c r="D10" s="152" t="s">
        <v>11</v>
      </c>
      <c r="E10" s="151" t="s">
        <v>12</v>
      </c>
      <c r="F10" s="152" t="s">
        <v>13</v>
      </c>
      <c r="G10" s="152" t="s">
        <v>11</v>
      </c>
      <c r="H10" s="152" t="s">
        <v>12</v>
      </c>
      <c r="I10" s="152" t="s">
        <v>13</v>
      </c>
      <c r="J10" s="152" t="s">
        <v>85</v>
      </c>
      <c r="K10" s="152" t="s">
        <v>86</v>
      </c>
    </row>
    <row r="11" spans="1:11" ht="13.5">
      <c r="A11" s="153">
        <v>1</v>
      </c>
      <c r="B11" s="153">
        <v>2</v>
      </c>
      <c r="C11" s="153">
        <v>3</v>
      </c>
      <c r="D11" s="153">
        <v>4</v>
      </c>
      <c r="E11" s="153">
        <v>5</v>
      </c>
      <c r="F11" s="153">
        <v>6</v>
      </c>
      <c r="G11" s="153">
        <v>7</v>
      </c>
      <c r="H11" s="153">
        <v>8</v>
      </c>
      <c r="I11" s="153">
        <v>9</v>
      </c>
      <c r="J11" s="153">
        <v>10</v>
      </c>
      <c r="K11" s="153">
        <v>11</v>
      </c>
    </row>
    <row r="12" spans="1:11" ht="13.5">
      <c r="A12" s="154" t="s">
        <v>14</v>
      </c>
      <c r="B12" s="154" t="s">
        <v>33</v>
      </c>
      <c r="C12" s="153" t="s">
        <v>34</v>
      </c>
      <c r="D12" s="155">
        <v>656396.95</v>
      </c>
      <c r="E12" s="155">
        <v>931.68</v>
      </c>
      <c r="F12" s="155">
        <f>SUM(D12:E12)</f>
        <v>657328.63</v>
      </c>
      <c r="G12" s="155">
        <v>656396.95</v>
      </c>
      <c r="H12" s="155">
        <v>931.68</v>
      </c>
      <c r="I12" s="155">
        <f>SUM(G12:H12)</f>
        <v>657328.63</v>
      </c>
      <c r="J12" s="155">
        <v>657328.63</v>
      </c>
      <c r="K12" s="155"/>
    </row>
    <row r="13" spans="1:11" ht="13.5">
      <c r="A13" s="156" t="s">
        <v>87</v>
      </c>
      <c r="B13" s="156"/>
      <c r="C13" s="156"/>
      <c r="D13" s="157">
        <f aca="true" t="shared" si="0" ref="D13:J13">SUM(D12)</f>
        <v>656396.95</v>
      </c>
      <c r="E13" s="157">
        <f t="shared" si="0"/>
        <v>931.68</v>
      </c>
      <c r="F13" s="157">
        <f t="shared" si="0"/>
        <v>657328.63</v>
      </c>
      <c r="G13" s="157">
        <f t="shared" si="0"/>
        <v>656396.95</v>
      </c>
      <c r="H13" s="157">
        <f t="shared" si="0"/>
        <v>931.68</v>
      </c>
      <c r="I13" s="157">
        <f t="shared" si="0"/>
        <v>657328.63</v>
      </c>
      <c r="J13" s="157">
        <f t="shared" si="0"/>
        <v>657328.63</v>
      </c>
      <c r="K13" s="157">
        <v>0</v>
      </c>
    </row>
    <row r="14" spans="1:11" ht="120.75" customHeight="1">
      <c r="A14" s="154">
        <v>750</v>
      </c>
      <c r="B14" s="154">
        <v>75011</v>
      </c>
      <c r="C14" s="158" t="s">
        <v>88</v>
      </c>
      <c r="D14" s="159">
        <v>68842</v>
      </c>
      <c r="E14" s="159"/>
      <c r="F14" s="159">
        <f>SUM(D14:E14)</f>
        <v>68842</v>
      </c>
      <c r="G14" s="159">
        <v>68842</v>
      </c>
      <c r="H14" s="159"/>
      <c r="I14" s="159">
        <f>SUM(G14:H14)</f>
        <v>68842</v>
      </c>
      <c r="J14" s="159">
        <v>68842</v>
      </c>
      <c r="K14" s="159"/>
    </row>
    <row r="15" spans="1:11" ht="13.5">
      <c r="A15" s="156" t="s">
        <v>89</v>
      </c>
      <c r="B15" s="156"/>
      <c r="C15" s="156"/>
      <c r="D15" s="160">
        <f aca="true" t="shared" si="1" ref="D15:J15">SUM(D14)</f>
        <v>68842</v>
      </c>
      <c r="E15" s="160">
        <f t="shared" si="1"/>
        <v>0</v>
      </c>
      <c r="F15" s="161">
        <f t="shared" si="1"/>
        <v>68842</v>
      </c>
      <c r="G15" s="161">
        <f t="shared" si="1"/>
        <v>68842</v>
      </c>
      <c r="H15" s="161">
        <f t="shared" si="1"/>
        <v>0</v>
      </c>
      <c r="I15" s="161">
        <f t="shared" si="1"/>
        <v>68842</v>
      </c>
      <c r="J15" s="161">
        <f t="shared" si="1"/>
        <v>68842</v>
      </c>
      <c r="K15" s="160">
        <v>0</v>
      </c>
    </row>
    <row r="16" spans="1:11" ht="79.5">
      <c r="A16" s="162">
        <v>751</v>
      </c>
      <c r="B16" s="162">
        <v>75101</v>
      </c>
      <c r="C16" s="158" t="s">
        <v>90</v>
      </c>
      <c r="D16" s="163">
        <v>2065</v>
      </c>
      <c r="E16" s="163"/>
      <c r="F16" s="163">
        <f>SUM(D16:E16)</f>
        <v>2065</v>
      </c>
      <c r="G16" s="163">
        <v>2065</v>
      </c>
      <c r="H16" s="163"/>
      <c r="I16" s="163">
        <f>SUM(G16:H16)</f>
        <v>2065</v>
      </c>
      <c r="J16" s="163">
        <v>2065</v>
      </c>
      <c r="K16" s="164"/>
    </row>
    <row r="17" spans="1:11" ht="13.5" customHeight="1">
      <c r="A17" s="165" t="s">
        <v>91</v>
      </c>
      <c r="B17" s="165"/>
      <c r="C17" s="165"/>
      <c r="D17" s="166">
        <f>SUM(D16)</f>
        <v>2065</v>
      </c>
      <c r="E17" s="166">
        <v>0</v>
      </c>
      <c r="F17" s="166">
        <f>SUM(D17:E17)</f>
        <v>2065</v>
      </c>
      <c r="G17" s="166">
        <f>SUM(G16)</f>
        <v>2065</v>
      </c>
      <c r="H17" s="166">
        <v>0</v>
      </c>
      <c r="I17" s="166">
        <f>SUM(G17:H17)</f>
        <v>2065</v>
      </c>
      <c r="J17" s="166">
        <f>SUM(J16)</f>
        <v>2065</v>
      </c>
      <c r="K17" s="160">
        <v>0</v>
      </c>
    </row>
    <row r="18" spans="1:11" ht="67.5" customHeight="1">
      <c r="A18" s="162">
        <v>754</v>
      </c>
      <c r="B18" s="162">
        <v>75414</v>
      </c>
      <c r="C18" s="158" t="s">
        <v>92</v>
      </c>
      <c r="D18" s="163">
        <v>200</v>
      </c>
      <c r="E18" s="163"/>
      <c r="F18" s="163">
        <v>200</v>
      </c>
      <c r="G18" s="163">
        <v>200</v>
      </c>
      <c r="H18" s="163"/>
      <c r="I18" s="163">
        <v>200</v>
      </c>
      <c r="J18" s="163">
        <v>200</v>
      </c>
      <c r="K18" s="164"/>
    </row>
    <row r="19" spans="1:11" ht="13.5">
      <c r="A19" s="167" t="s">
        <v>93</v>
      </c>
      <c r="B19" s="167"/>
      <c r="C19" s="167"/>
      <c r="D19" s="166">
        <v>200</v>
      </c>
      <c r="E19" s="166">
        <v>0</v>
      </c>
      <c r="F19" s="166">
        <v>200</v>
      </c>
      <c r="G19" s="166">
        <v>200</v>
      </c>
      <c r="H19" s="166">
        <v>0</v>
      </c>
      <c r="I19" s="166">
        <v>200</v>
      </c>
      <c r="J19" s="166">
        <v>200</v>
      </c>
      <c r="K19" s="160">
        <v>0</v>
      </c>
    </row>
    <row r="20" spans="1:11" ht="13.5" customHeight="1">
      <c r="A20" s="162">
        <v>852</v>
      </c>
      <c r="B20" s="162">
        <v>85212</v>
      </c>
      <c r="C20" s="168" t="s">
        <v>94</v>
      </c>
      <c r="D20" s="169">
        <v>3964903</v>
      </c>
      <c r="E20" s="170">
        <v>1395</v>
      </c>
      <c r="F20" s="169">
        <f>D20+E20</f>
        <v>3966298</v>
      </c>
      <c r="G20" s="169">
        <v>3964903</v>
      </c>
      <c r="H20" s="169">
        <v>1395</v>
      </c>
      <c r="I20" s="169">
        <f>G20+H20</f>
        <v>3966298</v>
      </c>
      <c r="J20" s="169">
        <v>3966298</v>
      </c>
      <c r="K20" s="171"/>
    </row>
    <row r="21" spans="1:11" ht="13.5">
      <c r="A21" s="162"/>
      <c r="B21" s="162"/>
      <c r="C21" s="168"/>
      <c r="D21" s="169"/>
      <c r="E21" s="169"/>
      <c r="F21" s="169"/>
      <c r="G21" s="169"/>
      <c r="H21" s="169"/>
      <c r="I21" s="169"/>
      <c r="J21" s="169"/>
      <c r="K21" s="171"/>
    </row>
    <row r="22" spans="1:11" ht="11.25" customHeight="1">
      <c r="A22" s="162"/>
      <c r="B22" s="162"/>
      <c r="C22" s="168"/>
      <c r="D22" s="169"/>
      <c r="E22" s="169"/>
      <c r="F22" s="169"/>
      <c r="G22" s="169"/>
      <c r="H22" s="169"/>
      <c r="I22" s="169"/>
      <c r="J22" s="169"/>
      <c r="K22" s="171"/>
    </row>
    <row r="23" spans="1:11" ht="13.5">
      <c r="A23" s="162"/>
      <c r="B23" s="162"/>
      <c r="C23" s="168"/>
      <c r="D23" s="169"/>
      <c r="E23" s="169"/>
      <c r="F23" s="169"/>
      <c r="G23" s="169"/>
      <c r="H23" s="169"/>
      <c r="I23" s="169"/>
      <c r="J23" s="169"/>
      <c r="K23" s="171"/>
    </row>
    <row r="24" spans="1:11" ht="13.5">
      <c r="A24" s="162"/>
      <c r="B24" s="162"/>
      <c r="C24" s="168"/>
      <c r="D24" s="169"/>
      <c r="E24" s="169"/>
      <c r="F24" s="169"/>
      <c r="G24" s="169"/>
      <c r="H24" s="169"/>
      <c r="I24" s="169"/>
      <c r="J24" s="169"/>
      <c r="K24" s="171"/>
    </row>
    <row r="25" spans="1:11" ht="36" customHeight="1">
      <c r="A25" s="162"/>
      <c r="B25" s="162"/>
      <c r="C25" s="168"/>
      <c r="D25" s="169"/>
      <c r="E25" s="169"/>
      <c r="F25" s="169"/>
      <c r="G25" s="169"/>
      <c r="H25" s="169"/>
      <c r="I25" s="169"/>
      <c r="J25" s="169"/>
      <c r="K25" s="171"/>
    </row>
    <row r="26" spans="1:11" ht="13.5" customHeight="1">
      <c r="A26" s="172" t="s">
        <v>95</v>
      </c>
      <c r="B26" s="172"/>
      <c r="C26" s="172"/>
      <c r="D26" s="173">
        <f aca="true" t="shared" si="2" ref="D26:J26">SUM(D20)</f>
        <v>3964903</v>
      </c>
      <c r="E26" s="173">
        <f t="shared" si="2"/>
        <v>1395</v>
      </c>
      <c r="F26" s="173">
        <f t="shared" si="2"/>
        <v>3966298</v>
      </c>
      <c r="G26" s="173">
        <f t="shared" si="2"/>
        <v>3964903</v>
      </c>
      <c r="H26" s="173">
        <f t="shared" si="2"/>
        <v>1395</v>
      </c>
      <c r="I26" s="173">
        <f t="shared" si="2"/>
        <v>3966298</v>
      </c>
      <c r="J26" s="173">
        <f t="shared" si="2"/>
        <v>3966298</v>
      </c>
      <c r="K26" s="174"/>
    </row>
    <row r="27" spans="1:11" ht="68.25">
      <c r="A27" s="162">
        <v>852</v>
      </c>
      <c r="B27" s="162">
        <v>85213</v>
      </c>
      <c r="C27" s="175" t="s">
        <v>96</v>
      </c>
      <c r="D27" s="169">
        <v>10500</v>
      </c>
      <c r="E27" s="169">
        <v>500</v>
      </c>
      <c r="F27" s="169">
        <f>SUM(D27:E27)</f>
        <v>11000</v>
      </c>
      <c r="G27" s="169">
        <v>10500</v>
      </c>
      <c r="H27" s="169">
        <v>500</v>
      </c>
      <c r="I27" s="169">
        <f>SUM(G27:H27)</f>
        <v>11000</v>
      </c>
      <c r="J27" s="169">
        <v>11000</v>
      </c>
      <c r="K27" s="174"/>
    </row>
    <row r="28" spans="1:11" ht="13.5" customHeight="1">
      <c r="A28" s="172" t="s">
        <v>97</v>
      </c>
      <c r="B28" s="172"/>
      <c r="C28" s="172"/>
      <c r="D28" s="173">
        <f aca="true" t="shared" si="3" ref="D28:J28">SUM(D27)</f>
        <v>10500</v>
      </c>
      <c r="E28" s="173">
        <f t="shared" si="3"/>
        <v>500</v>
      </c>
      <c r="F28" s="173">
        <f t="shared" si="3"/>
        <v>11000</v>
      </c>
      <c r="G28" s="173">
        <f t="shared" si="3"/>
        <v>10500</v>
      </c>
      <c r="H28" s="173">
        <f t="shared" si="3"/>
        <v>500</v>
      </c>
      <c r="I28" s="173">
        <f t="shared" si="3"/>
        <v>11000</v>
      </c>
      <c r="J28" s="173">
        <f t="shared" si="3"/>
        <v>11000</v>
      </c>
      <c r="K28" s="174"/>
    </row>
    <row r="29" spans="1:11" ht="13.5">
      <c r="A29" s="162">
        <v>852</v>
      </c>
      <c r="B29" s="162">
        <v>85295</v>
      </c>
      <c r="C29" s="176" t="s">
        <v>34</v>
      </c>
      <c r="D29" s="169">
        <v>43300</v>
      </c>
      <c r="E29" s="169"/>
      <c r="F29" s="169">
        <f>SUM(D29:E29)</f>
        <v>43300</v>
      </c>
      <c r="G29" s="169">
        <v>43300</v>
      </c>
      <c r="H29" s="169"/>
      <c r="I29" s="169">
        <f>SUM(G29:H29)</f>
        <v>43300</v>
      </c>
      <c r="J29" s="169">
        <v>43300</v>
      </c>
      <c r="K29" s="174"/>
    </row>
    <row r="30" spans="1:11" ht="13.5">
      <c r="A30" s="172"/>
      <c r="B30" s="172"/>
      <c r="C30" s="172" t="s">
        <v>98</v>
      </c>
      <c r="D30" s="173">
        <f aca="true" t="shared" si="4" ref="D30:J30">SUM(D29)</f>
        <v>43300</v>
      </c>
      <c r="E30" s="173">
        <f t="shared" si="4"/>
        <v>0</v>
      </c>
      <c r="F30" s="173">
        <f t="shared" si="4"/>
        <v>43300</v>
      </c>
      <c r="G30" s="173">
        <f t="shared" si="4"/>
        <v>43300</v>
      </c>
      <c r="H30" s="173">
        <f t="shared" si="4"/>
        <v>0</v>
      </c>
      <c r="I30" s="173">
        <f t="shared" si="4"/>
        <v>43300</v>
      </c>
      <c r="J30" s="173">
        <f t="shared" si="4"/>
        <v>43300</v>
      </c>
      <c r="K30" s="177"/>
    </row>
    <row r="31" spans="1:11" ht="13.5">
      <c r="A31" s="167" t="s">
        <v>99</v>
      </c>
      <c r="B31" s="167"/>
      <c r="C31" s="167"/>
      <c r="D31" s="178">
        <f>D26+D28+D30</f>
        <v>4018703</v>
      </c>
      <c r="E31" s="178">
        <f>E26+E28</f>
        <v>1895</v>
      </c>
      <c r="F31" s="178">
        <f>SUM(D31:E31)</f>
        <v>4020598</v>
      </c>
      <c r="G31" s="178">
        <f>G26+G28+G30</f>
        <v>4018703</v>
      </c>
      <c r="H31" s="178">
        <f>H26+H28</f>
        <v>1895</v>
      </c>
      <c r="I31" s="178">
        <f>SUM(G31:H31)</f>
        <v>4020598</v>
      </c>
      <c r="J31" s="178">
        <f>J26+J28+J30</f>
        <v>4020598</v>
      </c>
      <c r="K31" s="179">
        <v>0</v>
      </c>
    </row>
    <row r="32" spans="1:11" ht="13.5">
      <c r="A32" s="180" t="s">
        <v>4</v>
      </c>
      <c r="B32" s="180"/>
      <c r="C32" s="180"/>
      <c r="D32" s="181">
        <f>D13+D15+D17+D19+D31</f>
        <v>4746206.95</v>
      </c>
      <c r="E32" s="181">
        <f>E13+E31</f>
        <v>2826.68</v>
      </c>
      <c r="F32" s="181">
        <f>SUM(D32:E32)</f>
        <v>4749033.63</v>
      </c>
      <c r="G32" s="182">
        <f>G13+G15+G17+G19+G31</f>
        <v>4746206.95</v>
      </c>
      <c r="H32" s="182">
        <f>H13+H31</f>
        <v>2826.68</v>
      </c>
      <c r="I32" s="182">
        <f>SUM(G32:H32)</f>
        <v>4749033.63</v>
      </c>
      <c r="J32" s="182">
        <f>J13+J15+J17+J19+J31</f>
        <v>4749033.63</v>
      </c>
      <c r="K32" s="181">
        <v>0</v>
      </c>
    </row>
  </sheetData>
  <mergeCells count="26">
    <mergeCell ref="A7:K7"/>
    <mergeCell ref="A9:A10"/>
    <mergeCell ref="B9:B10"/>
    <mergeCell ref="C9:C10"/>
    <mergeCell ref="D9:F9"/>
    <mergeCell ref="G9:I9"/>
    <mergeCell ref="J9:K9"/>
    <mergeCell ref="A13:C13"/>
    <mergeCell ref="A15:C15"/>
    <mergeCell ref="A17:C17"/>
    <mergeCell ref="A19:C19"/>
    <mergeCell ref="A20:A25"/>
    <mergeCell ref="B20:B25"/>
    <mergeCell ref="C20:C25"/>
    <mergeCell ref="D20:D25"/>
    <mergeCell ref="E20:E25"/>
    <mergeCell ref="F20:F25"/>
    <mergeCell ref="G20:G25"/>
    <mergeCell ref="H20:H25"/>
    <mergeCell ref="I20:I25"/>
    <mergeCell ref="J20:J25"/>
    <mergeCell ref="K20:K25"/>
    <mergeCell ref="A26:C26"/>
    <mergeCell ref="A28:C28"/>
    <mergeCell ref="A31:C31"/>
    <mergeCell ref="A32:C32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2012-12-04T10:09:32Z</cp:lastPrinted>
  <dcterms:modified xsi:type="dcterms:W3CDTF">2012-12-04T10:09:38Z</dcterms:modified>
  <cp:category/>
  <cp:version/>
  <cp:contentType/>
  <cp:contentStatus/>
</cp:coreProperties>
</file>